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1355" windowHeight="9465" activeTab="0"/>
  </bookViews>
  <sheets>
    <sheet name="Farvbroekdel" sheetId="1" r:id="rId1"/>
  </sheets>
  <externalReferences>
    <externalReference r:id="rId4"/>
    <externalReference r:id="rId5"/>
  </externalReferences>
  <definedNames>
    <definedName name="A">'[2]Linear Standard Form'!$B$3</definedName>
    <definedName name="B">'[2]Linear Standard Form'!$B$4</definedName>
    <definedName name="Cee">'[2]Linear Standard Form'!$B$5</definedName>
    <definedName name="D">'[2]Linear Standard Form'!$B$5</definedName>
    <definedName name="ray">'[1]Angles2'!$Y$6</definedName>
    <definedName name="_xlnm.Print_Area" localSheetId="0">'Farvbroekdel'!$A$11:$S$63,'Farvbroekdel'!$A$65:$S$115</definedName>
  </definedNames>
  <calcPr fullCalcOnLoad="1"/>
</workbook>
</file>

<file path=xl/sharedStrings.xml><?xml version="1.0" encoding="utf-8"?>
<sst xmlns="http://schemas.openxmlformats.org/spreadsheetml/2006/main" count="182" uniqueCount="38">
  <si>
    <t>Tryk F9 for nye opgaver</t>
  </si>
  <si>
    <t>og</t>
  </si>
  <si>
    <t>Navn:</t>
  </si>
  <si>
    <t>Klasse</t>
  </si>
  <si>
    <t xml:space="preserve">1) </t>
  </si>
  <si>
    <t xml:space="preserve">Farv </t>
  </si>
  <si>
    <t>af firkanterne</t>
  </si>
  <si>
    <t>rammer</t>
  </si>
  <si>
    <t>farvede felter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</si>
  <si>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</si>
  <si>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</si>
  <si>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</si>
  <si>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</si>
  <si>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</si>
  <si>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</si>
  <si>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>Brøkerne skal forkortes mest muligt</t>
  </si>
  <si>
    <t>=</t>
  </si>
  <si>
    <t xml:space="preserve">  </t>
  </si>
  <si>
    <t>1)</t>
  </si>
  <si>
    <t>2)</t>
  </si>
  <si>
    <t>+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</si>
  <si>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</si>
  <si>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</si>
  <si>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</si>
  <si>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</si>
  <si>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</si>
  <si>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</si>
  <si>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</si>
  <si>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</si>
  <si>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</si>
  <si>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</si>
  <si>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</si>
  <si>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</si>
  <si>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</si>
  <si>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</si>
  <si>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</si>
  <si>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</si>
  <si>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Farv brøkdel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</si>
</sst>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8" formatCode="#\ ???/???"/>
    <numFmt numFmtId="227" formatCode="_([$€-2]\ * #,##0.00_);_([$€-2]\ * \(#,##0.00\);_([$€-2]\ * &quot;-&quot;??_)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31"/>
      <name val="Arial"/>
      <family val="0"/>
    </font>
    <font>
      <b/>
      <sz val="12"/>
      <color indexed="31"/>
      <name val="Arial"/>
      <family val="0"/>
    </font>
    <font>
      <b/>
      <sz val="10"/>
      <color indexed="31"/>
      <name val="Arial"/>
      <family val="0"/>
    </font>
    <font>
      <sz val="10"/>
      <name val="Imprint MT Shadow"/>
      <family val="5"/>
    </font>
    <font>
      <sz val="10"/>
      <color indexed="9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6"/>
      <name val="Arial"/>
      <family val="0"/>
    </font>
    <font>
      <sz val="12"/>
      <name val="Times New Roman"/>
      <family val="1"/>
    </font>
    <font>
      <sz val="1"/>
      <color indexed="9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0"/>
    </font>
    <font>
      <b/>
      <sz val="14"/>
      <name val="Arial"/>
      <family val="2"/>
    </font>
    <font>
      <sz val="12"/>
      <name val="Verdana"/>
      <family val="2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1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3" borderId="2" applyNumberFormat="0" applyAlignment="0" applyProtection="0"/>
    <xf numFmtId="0" fontId="47" fillId="24" borderId="3" applyNumberFormat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vertical="center"/>
      <protection/>
    </xf>
    <xf numFmtId="1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justify"/>
      <protection/>
    </xf>
    <xf numFmtId="10" fontId="0" fillId="0" borderId="0" xfId="0" applyNumberFormat="1" applyFill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9" fillId="0" borderId="11" xfId="0" applyNumberFormat="1" applyFon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13" fillId="0" borderId="18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1" xfId="0" applyNumberForma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3" xfId="0" applyNumberForma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 applyProtection="1">
      <alignment/>
      <protection/>
    </xf>
    <xf numFmtId="0" fontId="13" fillId="0" borderId="27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0" fillId="0" borderId="28" xfId="0" applyNumberFormat="1" applyFill="1" applyBorder="1" applyAlignment="1" applyProtection="1">
      <alignment horizontal="center"/>
      <protection/>
    </xf>
    <xf numFmtId="0" fontId="13" fillId="0" borderId="26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textRotation="90"/>
      <protection/>
    </xf>
    <xf numFmtId="172" fontId="0" fillId="0" borderId="0" xfId="0" applyNumberForma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center" textRotation="180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31" xfId="0" applyNumberFormat="1" applyFont="1" applyBorder="1" applyAlignment="1" applyProtection="1">
      <alignment/>
      <protection/>
    </xf>
    <xf numFmtId="0" fontId="8" fillId="0" borderId="23" xfId="0" applyNumberFormat="1" applyFont="1" applyBorder="1" applyAlignment="1" applyProtection="1">
      <alignment/>
      <protection/>
    </xf>
    <xf numFmtId="0" fontId="11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13" fillId="36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3" fillId="36" borderId="15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3" fillId="36" borderId="0" xfId="0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8" fillId="0" borderId="19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31" xfId="0" applyNumberFormat="1" applyFont="1" applyBorder="1" applyAlignment="1" applyProtection="1">
      <alignment horizontal="center"/>
      <protection/>
    </xf>
    <xf numFmtId="0" fontId="8" fillId="0" borderId="23" xfId="0" applyNumberFormat="1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8" fillId="0" borderId="28" xfId="0" applyNumberFormat="1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16" fillId="37" borderId="13" xfId="0" applyNumberFormat="1" applyFont="1" applyFill="1" applyBorder="1" applyAlignment="1" applyProtection="1">
      <alignment/>
      <protection/>
    </xf>
    <xf numFmtId="0" fontId="16" fillId="37" borderId="14" xfId="0" applyNumberFormat="1" applyFont="1" applyFill="1" applyBorder="1" applyAlignment="1" applyProtection="1">
      <alignment/>
      <protection/>
    </xf>
    <xf numFmtId="0" fontId="0" fillId="37" borderId="0" xfId="0" applyNumberFormat="1" applyFill="1" applyBorder="1" applyAlignment="1" applyProtection="1">
      <alignment/>
      <protection/>
    </xf>
    <xf numFmtId="0" fontId="18" fillId="37" borderId="17" xfId="0" applyNumberFormat="1" applyFont="1" applyFill="1" applyBorder="1" applyAlignment="1" applyProtection="1">
      <alignment/>
      <protection/>
    </xf>
    <xf numFmtId="0" fontId="18" fillId="38" borderId="16" xfId="0" applyNumberFormat="1" applyFont="1" applyFill="1" applyBorder="1" applyAlignment="1" applyProtection="1">
      <alignment/>
      <protection/>
    </xf>
    <xf numFmtId="0" fontId="0" fillId="38" borderId="0" xfId="0" applyNumberFormat="1" applyFill="1" applyBorder="1" applyAlignment="1" applyProtection="1">
      <alignment/>
      <protection/>
    </xf>
    <xf numFmtId="0" fontId="0" fillId="38" borderId="17" xfId="0" applyNumberFormat="1" applyFill="1" applyBorder="1" applyAlignment="1" applyProtection="1">
      <alignment/>
      <protection/>
    </xf>
    <xf numFmtId="0" fontId="16" fillId="37" borderId="16" xfId="0" applyNumberFormat="1" applyFont="1" applyFill="1" applyBorder="1" applyAlignment="1" applyProtection="1">
      <alignment/>
      <protection/>
    </xf>
    <xf numFmtId="0" fontId="16" fillId="37" borderId="0" xfId="0" applyNumberFormat="1" applyFont="1" applyFill="1" applyBorder="1" applyAlignment="1" applyProtection="1">
      <alignment/>
      <protection/>
    </xf>
    <xf numFmtId="0" fontId="0" fillId="37" borderId="17" xfId="0" applyNumberFormat="1" applyFill="1" applyBorder="1" applyAlignment="1" applyProtection="1">
      <alignment/>
      <protection/>
    </xf>
    <xf numFmtId="0" fontId="15" fillId="38" borderId="16" xfId="0" applyNumberFormat="1" applyFont="1" applyFill="1" applyBorder="1" applyAlignment="1" applyProtection="1">
      <alignment/>
      <protection/>
    </xf>
    <xf numFmtId="0" fontId="15" fillId="38" borderId="0" xfId="0" applyNumberFormat="1" applyFont="1" applyFill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16" fillId="37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0" fillId="38" borderId="16" xfId="0" applyNumberFormat="1" applyFill="1" applyBorder="1" applyAlignment="1" applyProtection="1">
      <alignment/>
      <protection/>
    </xf>
    <xf numFmtId="0" fontId="3" fillId="38" borderId="0" xfId="0" applyNumberFormat="1" applyFont="1" applyFill="1" applyBorder="1" applyAlignment="1" applyProtection="1">
      <alignment/>
      <protection/>
    </xf>
    <xf numFmtId="0" fontId="16" fillId="37" borderId="18" xfId="0" applyNumberFormat="1" applyFont="1" applyFill="1" applyBorder="1" applyAlignment="1" applyProtection="1">
      <alignment/>
      <protection/>
    </xf>
    <xf numFmtId="0" fontId="16" fillId="37" borderId="11" xfId="0" applyNumberFormat="1" applyFont="1" applyFill="1" applyBorder="1" applyAlignment="1" applyProtection="1">
      <alignment/>
      <protection/>
    </xf>
    <xf numFmtId="0" fontId="0" fillId="37" borderId="11" xfId="0" applyNumberFormat="1" applyFill="1" applyBorder="1" applyAlignment="1" applyProtection="1">
      <alignment/>
      <protection/>
    </xf>
    <xf numFmtId="0" fontId="0" fillId="37" borderId="19" xfId="0" applyNumberFormat="1" applyFill="1" applyBorder="1" applyAlignment="1" applyProtection="1">
      <alignment/>
      <protection/>
    </xf>
    <xf numFmtId="0" fontId="0" fillId="38" borderId="18" xfId="0" applyNumberFormat="1" applyFill="1" applyBorder="1" applyAlignment="1" applyProtection="1">
      <alignment/>
      <protection/>
    </xf>
    <xf numFmtId="0" fontId="0" fillId="38" borderId="11" xfId="0" applyNumberFormat="1" applyFill="1" applyBorder="1" applyAlignment="1" applyProtection="1">
      <alignment/>
      <protection/>
    </xf>
    <xf numFmtId="0" fontId="3" fillId="38" borderId="11" xfId="0" applyNumberFormat="1" applyFont="1" applyFill="1" applyBorder="1" applyAlignment="1" applyProtection="1">
      <alignment/>
      <protection/>
    </xf>
    <xf numFmtId="0" fontId="0" fillId="38" borderId="19" xfId="0" applyNumberFormat="1" applyFill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16" fillId="0" borderId="11" xfId="0" applyNumberFormat="1" applyFont="1" applyBorder="1" applyAlignment="1" applyProtection="1">
      <alignment/>
      <protection/>
    </xf>
    <xf numFmtId="0" fontId="16" fillId="0" borderId="14" xfId="0" applyNumberFormat="1" applyFont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7" fillId="0" borderId="14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7" fillId="37" borderId="14" xfId="0" applyNumberFormat="1" applyFont="1" applyFill="1" applyBorder="1" applyAlignment="1" applyProtection="1">
      <alignment horizontal="center" vertical="center"/>
      <protection/>
    </xf>
    <xf numFmtId="0" fontId="17" fillId="37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20" fillId="0" borderId="14" xfId="0" applyNumberFormat="1" applyFont="1" applyBorder="1" applyAlignment="1" applyProtection="1">
      <alignment horizontal="center"/>
      <protection/>
    </xf>
    <xf numFmtId="0" fontId="15" fillId="0" borderId="21" xfId="0" applyNumberFormat="1" applyFont="1" applyFill="1" applyBorder="1" applyAlignment="1" applyProtection="1">
      <alignment horizontal="left" vertical="center"/>
      <protection/>
    </xf>
    <xf numFmtId="0" fontId="15" fillId="0" borderId="29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dxfs count="20">
    <dxf>
      <fill>
        <patternFill patternType="none">
          <fgColor indexed="64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lightUp">
          <fgColor indexed="9"/>
          <bgColor indexed="44"/>
        </patternFill>
      </fill>
      <border>
        <left style="thin"/>
        <right style="thin"/>
        <top style="thin"/>
        <bottom style="thin"/>
      </border>
    </dxf>
    <dxf>
      <fill>
        <patternFill patternType="none">
          <fgColor indexed="64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fgColor indexed="64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lightUp">
          <fgColor indexed="9"/>
          <bgColor indexed="9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/>
    <dxf>
      <fill>
        <patternFill patternType="none">
          <fgColor indexed="64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lightUp">
          <bgColor indexed="44"/>
        </patternFill>
      </fill>
      <border>
        <left style="thin"/>
        <right style="thin"/>
        <top style="thin"/>
        <bottom style="thin"/>
      </border>
    </dxf>
    <dxf/>
    <dxf>
      <border>
        <left style="thin"/>
        <right style="thin"/>
        <top style="thin"/>
        <bottom style="thin"/>
      </border>
    </dxf>
    <dxf>
      <fill>
        <patternFill patternType="lightUp">
          <bgColor indexed="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lightUp"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lightUp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lightUp">
          <fgColor rgb="FFFFFFFF"/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Lokale%20indstillinger\Temp\ang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Skrivebord\IT%20-%20programmer\Kopi%20af%20equ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les1"/>
      <sheetName val="Angles2"/>
      <sheetName val="Angles3"/>
      <sheetName val="Ark1"/>
    </sheetNames>
    <sheetDataSet>
      <sheetData sheetId="2">
        <row r="6">
          <cell r="Y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ear Standard Form"/>
      <sheetName val="Linear S-I Form"/>
      <sheetName val="Quadratic"/>
      <sheetName val="Absolute Value"/>
    </sheetNames>
    <sheetDataSet>
      <sheetData sheetId="0">
        <row r="3">
          <cell r="B3">
            <v>2</v>
          </cell>
        </row>
        <row r="4">
          <cell r="B4">
            <v>1</v>
          </cell>
        </row>
        <row r="5">
          <cell r="B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P292"/>
  <sheetViews>
    <sheetView showGridLines="0" showRowColHeaders="0" tabSelected="1" showOutlineSymbols="0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A1" sqref="A1:IV16384"/>
    </sheetView>
  </sheetViews>
  <sheetFormatPr defaultColWidth="0" defaultRowHeight="12.75" zeroHeight="1"/>
  <cols>
    <col min="1" max="1" width="3.57421875" style="93" customWidth="1"/>
    <col min="2" max="19" width="4.57421875" style="93" customWidth="1"/>
    <col min="20" max="20" width="0.13671875" style="93" customWidth="1"/>
    <col min="21" max="21" width="0.42578125" style="93" customWidth="1"/>
    <col min="22" max="25" width="4.57421875" style="93" hidden="1" customWidth="1"/>
    <col min="26" max="26" width="10.140625" style="93" hidden="1" customWidth="1"/>
    <col min="27" max="27" width="0" style="93" hidden="1" customWidth="1"/>
    <col min="28" max="77" width="3.7109375" style="93" hidden="1" customWidth="1"/>
    <col min="78" max="16384" width="0" style="93" hidden="1" customWidth="1"/>
  </cols>
  <sheetData>
    <row r="1" spans="1:41" s="58" customFormat="1" ht="19.5" customHeight="1">
      <c r="A1" s="56"/>
      <c r="B1" s="56"/>
      <c r="C1" s="57" t="s">
        <v>37</v>
      </c>
      <c r="D1" s="57"/>
      <c r="E1" s="57"/>
      <c r="F1" s="57"/>
      <c r="G1" s="57"/>
      <c r="H1" s="57"/>
      <c r="I1" s="57"/>
      <c r="J1" s="57"/>
      <c r="K1" s="57"/>
      <c r="L1" s="57" t="s">
        <v>0</v>
      </c>
      <c r="P1" s="56"/>
      <c r="Q1" s="59"/>
      <c r="R1" s="56"/>
      <c r="S1" s="59"/>
      <c r="AB1" s="56"/>
      <c r="AC1" s="60"/>
      <c r="AD1" s="60"/>
      <c r="AE1" s="60"/>
      <c r="AF1" s="60"/>
      <c r="AG1" s="56"/>
      <c r="AH1" s="56"/>
      <c r="AI1" s="56"/>
      <c r="AJ1" s="56"/>
      <c r="AK1" s="59">
        <v>1</v>
      </c>
      <c r="AL1" s="56">
        <v>1</v>
      </c>
      <c r="AM1" s="56"/>
      <c r="AN1" s="56"/>
      <c r="AO1" s="56"/>
    </row>
    <row r="2" spans="1:89" s="58" customFormat="1" ht="15.75">
      <c r="A2" s="56"/>
      <c r="B2" s="56"/>
      <c r="C2" s="60"/>
      <c r="D2" s="60"/>
      <c r="E2" s="60"/>
      <c r="F2" s="60"/>
      <c r="G2" s="61"/>
      <c r="H2" s="61"/>
      <c r="I2" s="62"/>
      <c r="J2" s="63"/>
      <c r="K2" s="64"/>
      <c r="L2" s="56"/>
      <c r="M2" s="56"/>
      <c r="N2" s="56"/>
      <c r="O2" s="56"/>
      <c r="P2" s="60"/>
      <c r="Q2" s="59"/>
      <c r="R2" s="60"/>
      <c r="S2" s="59"/>
      <c r="AB2" s="56"/>
      <c r="AC2" s="56"/>
      <c r="AD2" s="56"/>
      <c r="AE2" s="56"/>
      <c r="AF2" s="56"/>
      <c r="AG2" s="65"/>
      <c r="AH2" s="65"/>
      <c r="AI2" s="65"/>
      <c r="AJ2" s="65"/>
      <c r="AK2" s="65"/>
      <c r="AL2" s="56"/>
      <c r="AM2" s="56"/>
      <c r="AN2" s="56"/>
      <c r="AO2" s="56"/>
      <c r="AR2" s="65">
        <v>1</v>
      </c>
      <c r="AS2" s="65" t="s">
        <v>1</v>
      </c>
      <c r="AT2" s="65"/>
      <c r="AU2" s="65">
        <v>14</v>
      </c>
      <c r="AV2" s="65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58" customFormat="1" ht="15.75">
      <c r="A3" s="67"/>
      <c r="B3" s="67"/>
      <c r="C3" s="60"/>
      <c r="D3" s="60"/>
      <c r="E3" s="60"/>
      <c r="F3" s="60"/>
      <c r="G3" s="61"/>
      <c r="H3" s="61"/>
      <c r="I3" s="62"/>
      <c r="J3" s="63"/>
      <c r="K3" s="64"/>
      <c r="L3" s="56"/>
      <c r="M3" s="56"/>
      <c r="N3" s="56"/>
      <c r="O3" s="56"/>
      <c r="P3" s="60"/>
      <c r="Q3" s="59"/>
      <c r="R3" s="60"/>
      <c r="S3" s="59"/>
      <c r="AB3" s="67"/>
      <c r="AC3" s="56"/>
      <c r="AD3" s="56"/>
      <c r="AE3" s="56"/>
      <c r="AF3" s="56"/>
      <c r="AG3" s="65"/>
      <c r="AH3" s="65"/>
      <c r="AI3" s="65"/>
      <c r="AJ3" s="65"/>
      <c r="AK3" s="65"/>
      <c r="AL3" s="56"/>
      <c r="AM3" s="56"/>
      <c r="AN3" s="56"/>
      <c r="AO3" s="56"/>
      <c r="AR3" s="65">
        <v>2</v>
      </c>
      <c r="AS3" s="65" t="s">
        <v>1</v>
      </c>
      <c r="AT3" s="65"/>
      <c r="AU3" s="65">
        <v>14</v>
      </c>
      <c r="AV3" s="65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58" customFormat="1" ht="5.25" customHeight="1">
      <c r="A4" s="67"/>
      <c r="B4" s="67"/>
      <c r="C4" s="60"/>
      <c r="D4" s="60"/>
      <c r="E4" s="60"/>
      <c r="F4" s="60"/>
      <c r="G4" s="61"/>
      <c r="H4" s="61"/>
      <c r="I4" s="62"/>
      <c r="J4" s="63"/>
      <c r="K4" s="64"/>
      <c r="L4" s="56"/>
      <c r="M4" s="56"/>
      <c r="N4" s="56"/>
      <c r="O4" s="56"/>
      <c r="P4" s="60"/>
      <c r="Q4" s="59"/>
      <c r="R4" s="60"/>
      <c r="S4" s="59"/>
      <c r="AB4" s="67"/>
      <c r="AC4" s="60"/>
      <c r="AD4" s="60"/>
      <c r="AE4" s="60"/>
      <c r="AF4" s="60"/>
      <c r="AG4" s="60"/>
      <c r="AH4" s="60"/>
      <c r="AI4" s="60"/>
      <c r="AJ4" s="60"/>
      <c r="AK4" s="59"/>
      <c r="AL4" s="56"/>
      <c r="AM4" s="56"/>
      <c r="AN4" s="56"/>
      <c r="AO4" s="56"/>
      <c r="AR4" s="60"/>
      <c r="AS4" s="60"/>
      <c r="AT4" s="60"/>
      <c r="AU4" s="60"/>
      <c r="AV4" s="59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58" customFormat="1" ht="2.25" customHeight="1">
      <c r="A5" s="67"/>
      <c r="B5" s="67"/>
      <c r="C5" s="61"/>
      <c r="D5" s="61"/>
      <c r="E5" s="62"/>
      <c r="F5" s="63"/>
      <c r="G5" s="61"/>
      <c r="H5" s="61"/>
      <c r="I5" s="62"/>
      <c r="J5" s="63"/>
      <c r="K5" s="64"/>
      <c r="L5" s="56"/>
      <c r="M5" s="56"/>
      <c r="N5" s="56"/>
      <c r="O5" s="56"/>
      <c r="P5" s="63"/>
      <c r="Q5" s="64"/>
      <c r="R5" s="63"/>
      <c r="S5" s="64"/>
      <c r="AB5" s="67"/>
      <c r="AC5" s="60"/>
      <c r="AD5" s="60"/>
      <c r="AE5" s="60"/>
      <c r="AF5" s="60"/>
      <c r="AG5" s="68"/>
      <c r="AH5" s="69"/>
      <c r="AI5" s="69"/>
      <c r="AJ5" s="65"/>
      <c r="AK5" s="65"/>
      <c r="AL5" s="56"/>
      <c r="AM5" s="56"/>
      <c r="AN5" s="56"/>
      <c r="AO5" s="56"/>
      <c r="AR5" s="68">
        <v>2</v>
      </c>
      <c r="AS5" s="69" t="s">
        <v>1</v>
      </c>
      <c r="AT5" s="69"/>
      <c r="AU5" s="65">
        <v>9</v>
      </c>
      <c r="AV5" s="65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58" customFormat="1" ht="2.25" customHeight="1">
      <c r="A6" s="70"/>
      <c r="B6" s="70"/>
      <c r="C6" s="60"/>
      <c r="D6" s="60"/>
      <c r="E6" s="60"/>
      <c r="F6" s="60"/>
      <c r="G6" s="61"/>
      <c r="H6" s="61"/>
      <c r="I6" s="62"/>
      <c r="J6" s="63"/>
      <c r="K6" s="64"/>
      <c r="L6" s="56"/>
      <c r="M6" s="56"/>
      <c r="N6" s="56"/>
      <c r="O6" s="56"/>
      <c r="P6" s="63"/>
      <c r="Q6" s="64"/>
      <c r="R6" s="63"/>
      <c r="S6" s="64"/>
      <c r="AB6" s="70"/>
      <c r="AC6" s="60"/>
      <c r="AD6" s="60"/>
      <c r="AE6" s="60"/>
      <c r="AF6" s="60"/>
      <c r="AG6" s="68"/>
      <c r="AH6" s="69"/>
      <c r="AI6" s="69"/>
      <c r="AJ6" s="65"/>
      <c r="AK6" s="65"/>
      <c r="AL6" s="56"/>
      <c r="AM6" s="56"/>
      <c r="AN6" s="56"/>
      <c r="AO6" s="5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58" customFormat="1" ht="2.25" customHeight="1">
      <c r="A7" s="70"/>
      <c r="B7" s="70"/>
      <c r="C7" s="60"/>
      <c r="D7" s="60"/>
      <c r="E7" s="60"/>
      <c r="F7" s="60"/>
      <c r="G7" s="61"/>
      <c r="H7" s="61"/>
      <c r="I7" s="62"/>
      <c r="J7" s="63"/>
      <c r="K7" s="64"/>
      <c r="L7" s="56"/>
      <c r="M7" s="56"/>
      <c r="N7" s="56"/>
      <c r="O7" s="56"/>
      <c r="P7" s="63"/>
      <c r="Q7" s="64"/>
      <c r="R7" s="63"/>
      <c r="S7" s="64"/>
      <c r="AB7" s="70"/>
      <c r="AC7" s="60"/>
      <c r="AD7" s="60"/>
      <c r="AE7" s="60"/>
      <c r="AF7" s="60"/>
      <c r="AG7" s="61"/>
      <c r="AH7" s="61"/>
      <c r="AI7" s="62"/>
      <c r="AJ7" s="63"/>
      <c r="AK7" s="64"/>
      <c r="AL7" s="56"/>
      <c r="AM7" s="56"/>
      <c r="AN7" s="56"/>
      <c r="AO7" s="5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58" customFormat="1" ht="2.25" customHeight="1">
      <c r="A8" s="70"/>
      <c r="B8" s="70"/>
      <c r="C8" s="56"/>
      <c r="D8" s="56"/>
      <c r="E8" s="56"/>
      <c r="F8" s="56"/>
      <c r="G8" s="64"/>
      <c r="H8" s="71"/>
      <c r="I8" s="64"/>
      <c r="J8" s="64"/>
      <c r="K8" s="64"/>
      <c r="L8" s="56"/>
      <c r="M8" s="56"/>
      <c r="N8" s="56"/>
      <c r="O8" s="56"/>
      <c r="P8" s="64"/>
      <c r="Q8" s="64"/>
      <c r="R8" s="64"/>
      <c r="S8" s="64"/>
      <c r="AB8" s="70"/>
      <c r="AC8" s="56"/>
      <c r="AD8" s="56"/>
      <c r="AE8" s="56"/>
      <c r="AF8" s="56"/>
      <c r="AG8" s="64"/>
      <c r="AH8" s="71"/>
      <c r="AI8" s="64"/>
      <c r="AJ8" s="64"/>
      <c r="AK8" s="64"/>
      <c r="AL8" s="56"/>
      <c r="AM8" s="56"/>
      <c r="AN8" s="56"/>
      <c r="AO8" s="56"/>
      <c r="AQ8" s="72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58" customFormat="1" ht="2.25" customHeight="1">
      <c r="A9" s="70"/>
      <c r="B9" s="70"/>
      <c r="C9" s="56"/>
      <c r="D9" s="56"/>
      <c r="E9" s="56"/>
      <c r="F9" s="56"/>
      <c r="G9" s="64"/>
      <c r="H9" s="64"/>
      <c r="I9" s="64"/>
      <c r="J9" s="56"/>
      <c r="K9" s="64"/>
      <c r="L9" s="56"/>
      <c r="M9" s="56"/>
      <c r="N9" s="56"/>
      <c r="O9" s="56"/>
      <c r="P9" s="56"/>
      <c r="Q9" s="64"/>
      <c r="R9" s="56"/>
      <c r="S9" s="64"/>
      <c r="AB9" s="70"/>
      <c r="AC9" s="56"/>
      <c r="AD9" s="56"/>
      <c r="AE9" s="56"/>
      <c r="AF9" s="56"/>
      <c r="AG9" s="64"/>
      <c r="AH9" s="64"/>
      <c r="AI9" s="64"/>
      <c r="AJ9" s="64"/>
      <c r="AK9" s="64"/>
      <c r="AL9" s="56"/>
      <c r="AM9" s="56"/>
      <c r="AN9" s="56"/>
      <c r="AO9" s="56"/>
      <c r="AQ9" s="72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43:89" s="58" customFormat="1" ht="2.25" customHeight="1" thickBot="1">
      <c r="AQ10" s="72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58" customFormat="1" ht="12.7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74"/>
      <c r="S11" s="76"/>
      <c r="T11" s="56"/>
      <c r="AB11" s="58">
        <v>1</v>
      </c>
      <c r="AC11" s="58">
        <v>2</v>
      </c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94" s="58" customFormat="1" ht="15" customHeight="1">
      <c r="A12" s="77"/>
      <c r="B12" s="78" t="s">
        <v>2</v>
      </c>
      <c r="C12" s="79"/>
      <c r="D12" s="19"/>
      <c r="E12" s="19"/>
      <c r="F12" s="79"/>
      <c r="G12" s="79"/>
      <c r="H12" s="79"/>
      <c r="I12" s="79"/>
      <c r="J12" s="79"/>
      <c r="K12" s="79"/>
      <c r="L12" s="79"/>
      <c r="M12" s="78" t="s">
        <v>3</v>
      </c>
      <c r="N12" s="79"/>
      <c r="O12" s="19"/>
      <c r="P12" s="19"/>
      <c r="Q12" s="80"/>
      <c r="R12" s="56"/>
      <c r="S12" s="81"/>
      <c r="T12" s="56"/>
      <c r="BG12" s="56"/>
      <c r="BH12" s="56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56"/>
      <c r="CM12" s="56"/>
      <c r="CN12" s="56"/>
      <c r="CO12" s="56"/>
      <c r="CP12" s="56"/>
    </row>
    <row r="13" spans="1:94" s="58" customFormat="1" ht="17.25" customHeight="1" thickBo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  <c r="T13" s="86"/>
      <c r="AB13" s="65">
        <v>2</v>
      </c>
      <c r="AC13" s="65" t="s">
        <v>1</v>
      </c>
      <c r="AD13" s="65"/>
      <c r="AE13" s="65">
        <v>15</v>
      </c>
      <c r="AF13" s="65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87"/>
      <c r="BH13" s="24"/>
      <c r="BI13" s="88"/>
      <c r="BJ13" s="89"/>
      <c r="BK13" s="24"/>
      <c r="BL13" s="88"/>
      <c r="BM13" s="24"/>
      <c r="BN13" s="90"/>
      <c r="BO13" s="87"/>
      <c r="BP13" s="24"/>
      <c r="BQ13" s="88"/>
      <c r="BR13" s="89"/>
      <c r="BS13" s="24"/>
      <c r="BT13" s="88"/>
      <c r="BU13" s="24"/>
      <c r="BV13" s="90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ht="0.75" customHeight="1" thickBot="1">
      <c r="A14" s="9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1"/>
      <c r="W14" s="2"/>
      <c r="X14" s="2"/>
      <c r="Y14" s="3"/>
      <c r="Z14" s="3"/>
      <c r="AA14" s="2"/>
      <c r="BG14" s="90"/>
      <c r="BH14" s="24"/>
      <c r="BI14" s="94"/>
      <c r="BJ14" s="89"/>
      <c r="BK14" s="24"/>
      <c r="BL14" s="94"/>
      <c r="BM14" s="24"/>
      <c r="BN14" s="90"/>
      <c r="BO14" s="90"/>
      <c r="BP14" s="24"/>
      <c r="BQ14" s="94"/>
      <c r="BR14" s="89"/>
      <c r="BS14" s="24"/>
      <c r="BT14" s="94"/>
      <c r="BU14" s="24"/>
      <c r="BV14" s="90"/>
      <c r="BW14" s="56"/>
      <c r="BX14" s="56"/>
      <c r="BY14" s="95"/>
      <c r="BZ14" s="96"/>
      <c r="CA14" s="95"/>
      <c r="CB14" s="95"/>
      <c r="CC14" s="97"/>
      <c r="CD14" s="95"/>
      <c r="CE14" s="56"/>
      <c r="CF14" s="56"/>
      <c r="CG14" s="95"/>
      <c r="CH14" s="96"/>
      <c r="CI14" s="95"/>
      <c r="CJ14" s="95"/>
      <c r="CK14" s="97"/>
      <c r="CL14" s="95"/>
      <c r="CM14" s="56"/>
      <c r="CN14" s="56"/>
      <c r="CO14" s="56"/>
      <c r="CP14" s="56"/>
    </row>
    <row r="15" spans="1:94" ht="15" customHeight="1" thickBot="1">
      <c r="A15" s="98"/>
      <c r="B15" s="99" t="s">
        <v>4</v>
      </c>
      <c r="C15" s="232" t="s">
        <v>5</v>
      </c>
      <c r="D15" s="232"/>
      <c r="E15" s="234">
        <f>AC17</f>
        <v>8</v>
      </c>
      <c r="F15" s="234"/>
      <c r="G15" s="100"/>
      <c r="H15" s="236" t="s">
        <v>6</v>
      </c>
      <c r="I15" s="236"/>
      <c r="J15" s="236"/>
      <c r="K15" s="236"/>
      <c r="L15" s="236"/>
      <c r="M15" s="236"/>
      <c r="N15" s="100"/>
      <c r="O15" s="100"/>
      <c r="P15" s="100"/>
      <c r="Q15" s="100"/>
      <c r="R15" s="101"/>
      <c r="S15" s="102"/>
      <c r="T15" s="103"/>
      <c r="W15" s="2"/>
      <c r="X15" s="2"/>
      <c r="Y15" s="3"/>
      <c r="Z15" s="3"/>
      <c r="AA15" s="2"/>
      <c r="AB15" s="104">
        <v>2</v>
      </c>
      <c r="AC15" s="105" t="s">
        <v>1</v>
      </c>
      <c r="AD15" s="105"/>
      <c r="AE15" s="105">
        <v>9</v>
      </c>
      <c r="AF15" s="105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7"/>
      <c r="AT15" s="235" t="s">
        <v>7</v>
      </c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109"/>
      <c r="BJ15" s="250" t="s">
        <v>8</v>
      </c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95"/>
      <c r="BZ15" s="111"/>
      <c r="CA15" s="95"/>
      <c r="CB15" s="95"/>
      <c r="CC15" s="111"/>
      <c r="CD15" s="95"/>
      <c r="CE15" s="56"/>
      <c r="CF15" s="56"/>
      <c r="CG15" s="95"/>
      <c r="CH15" s="111"/>
      <c r="CI15" s="95"/>
      <c r="CJ15" s="95"/>
      <c r="CK15" s="111"/>
      <c r="CL15" s="95"/>
      <c r="CM15" s="56"/>
      <c r="CN15" s="56"/>
      <c r="CO15" s="56"/>
      <c r="CP15" s="56"/>
    </row>
    <row r="16" spans="1:94" ht="15" customHeight="1">
      <c r="A16" s="91"/>
      <c r="B16" s="79"/>
      <c r="C16" s="233"/>
      <c r="D16" s="233"/>
      <c r="E16" s="235">
        <f>AC18</f>
        <v>9</v>
      </c>
      <c r="F16" s="235"/>
      <c r="G16" s="103"/>
      <c r="H16" s="237"/>
      <c r="I16" s="237"/>
      <c r="J16" s="237"/>
      <c r="K16" s="237"/>
      <c r="L16" s="237"/>
      <c r="M16" s="237"/>
      <c r="N16" s="103"/>
      <c r="O16" s="103"/>
      <c r="P16" s="103"/>
      <c r="Q16" s="103"/>
      <c r="R16" s="103"/>
      <c r="S16" s="112"/>
      <c r="T16" s="103"/>
      <c r="AB16" s="113">
        <f ca="1">ROUND((RAND()*($AE$13-$AB$13)+$AB$13),0)</f>
        <v>6</v>
      </c>
      <c r="AC16" s="2">
        <f ca="1">ROUND((RAND()*($AE$13-$AB$13)+$AB$13),0)</f>
        <v>9</v>
      </c>
      <c r="AD16" s="114">
        <f>AB17*AC18</f>
        <v>27</v>
      </c>
      <c r="AE16" s="114">
        <f>AB17*AC17</f>
        <v>24</v>
      </c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15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16"/>
      <c r="BI16" s="116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8"/>
      <c r="BZ16" s="118"/>
      <c r="CA16" s="118"/>
      <c r="CB16" s="118"/>
      <c r="CC16" s="118"/>
      <c r="CD16" s="118"/>
      <c r="CE16" s="56"/>
      <c r="CF16" s="56"/>
      <c r="CG16" s="118"/>
      <c r="CH16" s="118"/>
      <c r="CI16" s="118"/>
      <c r="CJ16" s="118"/>
      <c r="CK16" s="118"/>
      <c r="CL16" s="118"/>
      <c r="CM16" s="56"/>
      <c r="CN16" s="56"/>
      <c r="CO16" s="56"/>
      <c r="CP16" s="56"/>
    </row>
    <row r="17" spans="1:94" ht="15" customHeight="1">
      <c r="A17" s="91"/>
      <c r="B17" s="79"/>
      <c r="C17" s="119" t="str">
        <f aca="true" t="shared" si="0" ref="C17:Q20">AD17</f>
        <v>C</v>
      </c>
      <c r="D17" s="119" t="str">
        <f t="shared" si="0"/>
        <v>C</v>
      </c>
      <c r="E17" s="119" t="str">
        <f t="shared" si="0"/>
        <v>C</v>
      </c>
      <c r="F17" s="119" t="str">
        <f t="shared" si="0"/>
        <v>C</v>
      </c>
      <c r="G17" s="119" t="str">
        <f t="shared" si="0"/>
        <v>C</v>
      </c>
      <c r="H17" s="119" t="str">
        <f t="shared" si="0"/>
        <v>C</v>
      </c>
      <c r="I17" s="119" t="str">
        <f t="shared" si="0"/>
        <v>C</v>
      </c>
      <c r="J17" s="119" t="str">
        <f t="shared" si="0"/>
        <v>C</v>
      </c>
      <c r="K17" s="119" t="str">
        <f t="shared" si="0"/>
        <v>C</v>
      </c>
      <c r="L17" s="119" t="str">
        <f t="shared" si="0"/>
        <v>C</v>
      </c>
      <c r="M17" s="119" t="str">
        <f t="shared" si="0"/>
        <v>C</v>
      </c>
      <c r="N17" s="119" t="str">
        <f t="shared" si="0"/>
        <v>C</v>
      </c>
      <c r="O17" s="119" t="str">
        <f t="shared" si="0"/>
        <v>C</v>
      </c>
      <c r="P17" s="119" t="str">
        <f t="shared" si="0"/>
        <v>C</v>
      </c>
      <c r="Q17" s="119" t="str">
        <f t="shared" si="0"/>
        <v>C</v>
      </c>
      <c r="R17" s="120"/>
      <c r="S17" s="112"/>
      <c r="T17" s="103"/>
      <c r="AB17" s="121">
        <f ca="1">2+ROUND(RAND()*2,0)</f>
        <v>3</v>
      </c>
      <c r="AC17" s="103">
        <f>G211</f>
        <v>8</v>
      </c>
      <c r="AD17" s="103" t="str">
        <f aca="true" t="shared" si="1" ref="AD17:AR20">IF(AND(AT18=BJ18,BJ18=1),"C",IF(AT18&gt;BJ18,"B","A"))</f>
        <v>C</v>
      </c>
      <c r="AE17" s="103" t="str">
        <f t="shared" si="1"/>
        <v>C</v>
      </c>
      <c r="AF17" s="103" t="str">
        <f t="shared" si="1"/>
        <v>C</v>
      </c>
      <c r="AG17" s="103" t="str">
        <f t="shared" si="1"/>
        <v>C</v>
      </c>
      <c r="AH17" s="103" t="str">
        <f t="shared" si="1"/>
        <v>C</v>
      </c>
      <c r="AI17" s="103" t="str">
        <f t="shared" si="1"/>
        <v>C</v>
      </c>
      <c r="AJ17" s="103" t="str">
        <f t="shared" si="1"/>
        <v>C</v>
      </c>
      <c r="AK17" s="103" t="str">
        <f t="shared" si="1"/>
        <v>C</v>
      </c>
      <c r="AL17" s="103" t="str">
        <f t="shared" si="1"/>
        <v>C</v>
      </c>
      <c r="AM17" s="103" t="str">
        <f t="shared" si="1"/>
        <v>C</v>
      </c>
      <c r="AN17" s="103" t="str">
        <f t="shared" si="1"/>
        <v>C</v>
      </c>
      <c r="AO17" s="103" t="str">
        <f t="shared" si="1"/>
        <v>C</v>
      </c>
      <c r="AP17" s="103" t="str">
        <f t="shared" si="1"/>
        <v>C</v>
      </c>
      <c r="AQ17" s="103" t="str">
        <f t="shared" si="1"/>
        <v>C</v>
      </c>
      <c r="AR17" s="115" t="str">
        <f t="shared" si="1"/>
        <v>C</v>
      </c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16"/>
      <c r="BI17" s="122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</row>
    <row r="18" spans="1:94" ht="15" customHeight="1">
      <c r="A18" s="91"/>
      <c r="B18" s="79"/>
      <c r="C18" s="119" t="str">
        <f t="shared" si="0"/>
        <v>C</v>
      </c>
      <c r="D18" s="119" t="str">
        <f t="shared" si="0"/>
        <v>C</v>
      </c>
      <c r="E18" s="119" t="str">
        <f t="shared" si="0"/>
        <v>C</v>
      </c>
      <c r="F18" s="119" t="str">
        <f t="shared" si="0"/>
        <v>C</v>
      </c>
      <c r="G18" s="119" t="str">
        <f t="shared" si="0"/>
        <v>C</v>
      </c>
      <c r="H18" s="119" t="str">
        <f t="shared" si="0"/>
        <v>C</v>
      </c>
      <c r="I18" s="119" t="str">
        <f t="shared" si="0"/>
        <v>C</v>
      </c>
      <c r="J18" s="119" t="str">
        <f t="shared" si="0"/>
        <v>C</v>
      </c>
      <c r="K18" s="119" t="str">
        <f t="shared" si="0"/>
        <v>C</v>
      </c>
      <c r="L18" s="119" t="str">
        <f t="shared" si="0"/>
        <v>B</v>
      </c>
      <c r="M18" s="119" t="str">
        <f t="shared" si="0"/>
        <v>B</v>
      </c>
      <c r="N18" s="119" t="str">
        <f t="shared" si="0"/>
        <v>B</v>
      </c>
      <c r="O18" s="119" t="str">
        <f t="shared" si="0"/>
        <v>A</v>
      </c>
      <c r="P18" s="119" t="str">
        <f t="shared" si="0"/>
        <v>A</v>
      </c>
      <c r="Q18" s="119" t="str">
        <f t="shared" si="0"/>
        <v>A</v>
      </c>
      <c r="R18" s="123"/>
      <c r="S18" s="112"/>
      <c r="T18" s="103"/>
      <c r="AB18" s="121"/>
      <c r="AC18" s="103">
        <f>G212</f>
        <v>9</v>
      </c>
      <c r="AD18" s="103" t="str">
        <f t="shared" si="1"/>
        <v>C</v>
      </c>
      <c r="AE18" s="103" t="str">
        <f t="shared" si="1"/>
        <v>C</v>
      </c>
      <c r="AF18" s="103" t="str">
        <f t="shared" si="1"/>
        <v>C</v>
      </c>
      <c r="AG18" s="103" t="str">
        <f t="shared" si="1"/>
        <v>C</v>
      </c>
      <c r="AH18" s="103" t="str">
        <f t="shared" si="1"/>
        <v>C</v>
      </c>
      <c r="AI18" s="103" t="str">
        <f t="shared" si="1"/>
        <v>C</v>
      </c>
      <c r="AJ18" s="103" t="str">
        <f t="shared" si="1"/>
        <v>C</v>
      </c>
      <c r="AK18" s="103" t="str">
        <f t="shared" si="1"/>
        <v>C</v>
      </c>
      <c r="AL18" s="103" t="str">
        <f t="shared" si="1"/>
        <v>C</v>
      </c>
      <c r="AM18" s="103" t="str">
        <f t="shared" si="1"/>
        <v>B</v>
      </c>
      <c r="AN18" s="103" t="str">
        <f t="shared" si="1"/>
        <v>B</v>
      </c>
      <c r="AO18" s="103" t="str">
        <f t="shared" si="1"/>
        <v>B</v>
      </c>
      <c r="AP18" s="103" t="str">
        <f t="shared" si="1"/>
        <v>A</v>
      </c>
      <c r="AQ18" s="103" t="str">
        <f t="shared" si="1"/>
        <v>A</v>
      </c>
      <c r="AR18" s="115" t="str">
        <f t="shared" si="1"/>
        <v>A</v>
      </c>
      <c r="AT18" s="18">
        <f>IF($AD$16&gt;1,1,0)</f>
        <v>1</v>
      </c>
      <c r="AU18" s="2">
        <f>IF($AD$16&gt;1,1,0)</f>
        <v>1</v>
      </c>
      <c r="AV18" s="18">
        <f>IF($AD$16&gt;2,1,0)</f>
        <v>1</v>
      </c>
      <c r="AW18" s="2">
        <f>IF($AD$16&gt;3,1,0)</f>
        <v>1</v>
      </c>
      <c r="AX18" s="18">
        <f>IF($AD$16&gt;4,1,0)</f>
        <v>1</v>
      </c>
      <c r="AY18" s="18">
        <f>IF($AD$16&gt;5,1,0)</f>
        <v>1</v>
      </c>
      <c r="AZ18" s="18">
        <f>IF($AD$16&gt;6,1,0)</f>
        <v>1</v>
      </c>
      <c r="BA18" s="18">
        <f>IF($AD$16&gt;7,1,0)</f>
        <v>1</v>
      </c>
      <c r="BB18" s="18">
        <f>IF($AD$16&gt;8,1,0)</f>
        <v>1</v>
      </c>
      <c r="BC18" s="18">
        <f>IF($AD$16&gt;9,1,0)</f>
        <v>1</v>
      </c>
      <c r="BD18" s="18">
        <f>IF($AD$16&gt;10,1,0)</f>
        <v>1</v>
      </c>
      <c r="BE18" s="18">
        <f>IF($AD$16&gt;11,1,0)</f>
        <v>1</v>
      </c>
      <c r="BF18" s="18">
        <f>IF($AD$16&gt;12,1,0)</f>
        <v>1</v>
      </c>
      <c r="BG18" s="18">
        <f>IF($AD$16&gt;13,1,0)</f>
        <v>1</v>
      </c>
      <c r="BH18" s="124">
        <f>IF($AD$16&gt;14,1,0)</f>
        <v>1</v>
      </c>
      <c r="BI18" s="122"/>
      <c r="BJ18" s="18">
        <f>IF(AE16&gt;1,1,0)</f>
        <v>1</v>
      </c>
      <c r="BK18" s="2">
        <f>IF($AE$16&gt;1,1,0)</f>
        <v>1</v>
      </c>
      <c r="BL18" s="18">
        <f>IF($AE$16&gt;2,1,0)</f>
        <v>1</v>
      </c>
      <c r="BM18" s="2">
        <f>IF($AE$16&gt;3,1,0)</f>
        <v>1</v>
      </c>
      <c r="BN18" s="18">
        <f>IF($AE$16&gt;4,1,0)</f>
        <v>1</v>
      </c>
      <c r="BO18" s="18">
        <f>IF($AE$16&gt;5,1,0)</f>
        <v>1</v>
      </c>
      <c r="BP18" s="18">
        <f>IF($AE$16&gt;6,1,0)</f>
        <v>1</v>
      </c>
      <c r="BQ18" s="18">
        <f>IF($AE$16&gt;7,1,0)</f>
        <v>1</v>
      </c>
      <c r="BR18" s="18">
        <f>IF($AE$16&gt;8,1,0)</f>
        <v>1</v>
      </c>
      <c r="BS18" s="18">
        <f>IF($AE$16&gt;9,1,0)</f>
        <v>1</v>
      </c>
      <c r="BT18" s="18">
        <f>IF($AE$16&gt;10,1,0)</f>
        <v>1</v>
      </c>
      <c r="BU18" s="18">
        <f>IF($AE$16&gt;11,1,0)</f>
        <v>1</v>
      </c>
      <c r="BV18" s="18">
        <f>IF($AE$16&gt;12,1,0)</f>
        <v>1</v>
      </c>
      <c r="BW18" s="18">
        <f>IF($AE$16&gt;13,1,0)</f>
        <v>1</v>
      </c>
      <c r="BX18" s="124">
        <f>IF($AE$16&gt;14,1,0)</f>
        <v>1</v>
      </c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</row>
    <row r="19" spans="1:94" ht="15" customHeight="1">
      <c r="A19" s="91"/>
      <c r="B19" s="79"/>
      <c r="C19" s="119" t="str">
        <f t="shared" si="0"/>
        <v>A</v>
      </c>
      <c r="D19" s="119" t="str">
        <f t="shared" si="0"/>
        <v>A</v>
      </c>
      <c r="E19" s="119" t="str">
        <f t="shared" si="0"/>
        <v>A</v>
      </c>
      <c r="F19" s="119" t="str">
        <f t="shared" si="0"/>
        <v>A</v>
      </c>
      <c r="G19" s="119" t="str">
        <f t="shared" si="0"/>
        <v>A</v>
      </c>
      <c r="H19" s="119" t="str">
        <f t="shared" si="0"/>
        <v>A</v>
      </c>
      <c r="I19" s="119" t="str">
        <f t="shared" si="0"/>
        <v>A</v>
      </c>
      <c r="J19" s="119" t="str">
        <f t="shared" si="0"/>
        <v>A</v>
      </c>
      <c r="K19" s="119" t="str">
        <f t="shared" si="0"/>
        <v>A</v>
      </c>
      <c r="L19" s="119" t="str">
        <f t="shared" si="0"/>
        <v>A</v>
      </c>
      <c r="M19" s="119" t="str">
        <f t="shared" si="0"/>
        <v>A</v>
      </c>
      <c r="N19" s="119" t="str">
        <f t="shared" si="0"/>
        <v>A</v>
      </c>
      <c r="O19" s="119" t="str">
        <f t="shared" si="0"/>
        <v>A</v>
      </c>
      <c r="P19" s="119" t="str">
        <f t="shared" si="0"/>
        <v>A</v>
      </c>
      <c r="Q19" s="119" t="str">
        <f t="shared" si="0"/>
        <v>A</v>
      </c>
      <c r="R19" s="123"/>
      <c r="S19" s="112"/>
      <c r="T19" s="103"/>
      <c r="AB19" s="125"/>
      <c r="AC19" s="103"/>
      <c r="AD19" s="103" t="str">
        <f t="shared" si="1"/>
        <v>A</v>
      </c>
      <c r="AE19" s="103" t="str">
        <f t="shared" si="1"/>
        <v>A</v>
      </c>
      <c r="AF19" s="103" t="str">
        <f t="shared" si="1"/>
        <v>A</v>
      </c>
      <c r="AG19" s="103" t="str">
        <f t="shared" si="1"/>
        <v>A</v>
      </c>
      <c r="AH19" s="103" t="str">
        <f t="shared" si="1"/>
        <v>A</v>
      </c>
      <c r="AI19" s="103" t="str">
        <f t="shared" si="1"/>
        <v>A</v>
      </c>
      <c r="AJ19" s="103" t="str">
        <f t="shared" si="1"/>
        <v>A</v>
      </c>
      <c r="AK19" s="103" t="str">
        <f t="shared" si="1"/>
        <v>A</v>
      </c>
      <c r="AL19" s="103" t="str">
        <f t="shared" si="1"/>
        <v>A</v>
      </c>
      <c r="AM19" s="103" t="str">
        <f t="shared" si="1"/>
        <v>A</v>
      </c>
      <c r="AN19" s="103" t="str">
        <f t="shared" si="1"/>
        <v>A</v>
      </c>
      <c r="AO19" s="103" t="str">
        <f t="shared" si="1"/>
        <v>A</v>
      </c>
      <c r="AP19" s="103" t="str">
        <f t="shared" si="1"/>
        <v>A</v>
      </c>
      <c r="AQ19" s="103" t="str">
        <f t="shared" si="1"/>
        <v>A</v>
      </c>
      <c r="AR19" s="115" t="str">
        <f t="shared" si="1"/>
        <v>A</v>
      </c>
      <c r="AT19" s="124">
        <f>IF($AD$16&gt;15,1,0)</f>
        <v>1</v>
      </c>
      <c r="AU19" s="124">
        <f>IF($AD$16&gt;16,1,0)</f>
        <v>1</v>
      </c>
      <c r="AV19" s="124">
        <f>IF($AD$16&gt;17,1,0)</f>
        <v>1</v>
      </c>
      <c r="AW19" s="124">
        <f>IF($AD$16&gt;18,1,0)</f>
        <v>1</v>
      </c>
      <c r="AX19" s="124">
        <f>IF($AD$16&gt;19,1,0)</f>
        <v>1</v>
      </c>
      <c r="AY19" s="124">
        <f>IF($AD$16&gt;20,1,0)</f>
        <v>1</v>
      </c>
      <c r="AZ19" s="124">
        <f>IF($AD$16&gt;21,1,0)</f>
        <v>1</v>
      </c>
      <c r="BA19" s="124">
        <f>IF($AD$16&gt;22,1,0)</f>
        <v>1</v>
      </c>
      <c r="BB19" s="124">
        <f>IF($AD$16&gt;23,1,0)</f>
        <v>1</v>
      </c>
      <c r="BC19" s="124">
        <f>IF($AD$16&gt;24,1,0)</f>
        <v>1</v>
      </c>
      <c r="BD19" s="124">
        <f>IF($AD$16&gt;25,1,0)</f>
        <v>1</v>
      </c>
      <c r="BE19" s="124">
        <f>IF($AD$16&gt;26,1,0)</f>
        <v>1</v>
      </c>
      <c r="BF19" s="124">
        <f>IF($AD$16&gt;27,1,0)</f>
        <v>0</v>
      </c>
      <c r="BG19" s="124">
        <f>IF($AD$16&gt;28,1,0)</f>
        <v>0</v>
      </c>
      <c r="BH19" s="124">
        <f>IF($AD$16&gt;29,1,0)</f>
        <v>0</v>
      </c>
      <c r="BI19" s="109"/>
      <c r="BJ19" s="124">
        <f>IF($AE$16&gt;15,1,0)</f>
        <v>1</v>
      </c>
      <c r="BK19" s="124">
        <f>IF($AE$16&gt;16,1,0)</f>
        <v>1</v>
      </c>
      <c r="BL19" s="124">
        <f>IF($AE$16&gt;17,1,0)</f>
        <v>1</v>
      </c>
      <c r="BM19" s="124">
        <f>IF($AE$16&gt;18,1,0)</f>
        <v>1</v>
      </c>
      <c r="BN19" s="124">
        <f>IF($AE$16&gt;19,1,0)</f>
        <v>1</v>
      </c>
      <c r="BO19" s="124">
        <f>IF($AE$16&gt;20,1,0)</f>
        <v>1</v>
      </c>
      <c r="BP19" s="124">
        <f>IF($AE$16&gt;21,1,0)</f>
        <v>1</v>
      </c>
      <c r="BQ19" s="124">
        <f>IF($AE$16&gt;22,1,0)</f>
        <v>1</v>
      </c>
      <c r="BR19" s="124">
        <f>IF($AE$16&gt;23,1,0)</f>
        <v>1</v>
      </c>
      <c r="BS19" s="124">
        <f>IF($AE$16&gt;24,1,0)</f>
        <v>0</v>
      </c>
      <c r="BT19" s="124">
        <f>IF($AE$16&gt;25,1,0)</f>
        <v>0</v>
      </c>
      <c r="BU19" s="124">
        <f>IF($AE$16&gt;26,1,0)</f>
        <v>0</v>
      </c>
      <c r="BV19" s="124">
        <f>IF($AE$16&gt;27,1,0)</f>
        <v>0</v>
      </c>
      <c r="BW19" s="124">
        <f>IF($AE$16&gt;28,1,0)</f>
        <v>0</v>
      </c>
      <c r="BX19" s="124">
        <f>IF($AE$16&gt;29,1,0)</f>
        <v>0</v>
      </c>
      <c r="BY19" s="95"/>
      <c r="BZ19" s="96"/>
      <c r="CA19" s="95"/>
      <c r="CB19" s="95"/>
      <c r="CC19" s="97"/>
      <c r="CD19" s="95"/>
      <c r="CE19" s="56"/>
      <c r="CF19" s="56"/>
      <c r="CG19" s="95"/>
      <c r="CH19" s="96"/>
      <c r="CI19" s="95"/>
      <c r="CJ19" s="95"/>
      <c r="CK19" s="97"/>
      <c r="CL19" s="95"/>
      <c r="CM19" s="56"/>
      <c r="CN19" s="56"/>
      <c r="CO19" s="56"/>
      <c r="CP19" s="56"/>
    </row>
    <row r="20" spans="1:94" ht="15" customHeight="1">
      <c r="A20" s="91"/>
      <c r="B20" s="79"/>
      <c r="C20" s="119" t="str">
        <f t="shared" si="0"/>
        <v>A</v>
      </c>
      <c r="D20" s="119" t="str">
        <f t="shared" si="0"/>
        <v>A</v>
      </c>
      <c r="E20" s="119" t="str">
        <f t="shared" si="0"/>
        <v>A</v>
      </c>
      <c r="F20" s="119" t="str">
        <f t="shared" si="0"/>
        <v>A</v>
      </c>
      <c r="G20" s="119" t="str">
        <f t="shared" si="0"/>
        <v>A</v>
      </c>
      <c r="H20" s="119" t="str">
        <f t="shared" si="0"/>
        <v>A</v>
      </c>
      <c r="I20" s="119" t="str">
        <f t="shared" si="0"/>
        <v>A</v>
      </c>
      <c r="J20" s="119" t="str">
        <f t="shared" si="0"/>
        <v>A</v>
      </c>
      <c r="K20" s="119" t="str">
        <f t="shared" si="0"/>
        <v>A</v>
      </c>
      <c r="L20" s="119" t="str">
        <f t="shared" si="0"/>
        <v>A</v>
      </c>
      <c r="M20" s="119" t="str">
        <f t="shared" si="0"/>
        <v>A</v>
      </c>
      <c r="N20" s="119" t="str">
        <f t="shared" si="0"/>
        <v>A</v>
      </c>
      <c r="O20" s="119" t="str">
        <f t="shared" si="0"/>
        <v>A</v>
      </c>
      <c r="P20" s="119" t="str">
        <f t="shared" si="0"/>
        <v>A</v>
      </c>
      <c r="Q20" s="119" t="str">
        <f t="shared" si="0"/>
        <v>A</v>
      </c>
      <c r="R20" s="123"/>
      <c r="S20" s="112"/>
      <c r="T20" s="103"/>
      <c r="U20" s="103"/>
      <c r="V20" s="103"/>
      <c r="W20" s="103"/>
      <c r="X20" s="103"/>
      <c r="AB20" s="126"/>
      <c r="AC20" s="65"/>
      <c r="AD20" s="103" t="str">
        <f t="shared" si="1"/>
        <v>A</v>
      </c>
      <c r="AE20" s="103" t="str">
        <f t="shared" si="1"/>
        <v>A</v>
      </c>
      <c r="AF20" s="103" t="str">
        <f t="shared" si="1"/>
        <v>A</v>
      </c>
      <c r="AG20" s="103" t="str">
        <f t="shared" si="1"/>
        <v>A</v>
      </c>
      <c r="AH20" s="103" t="str">
        <f t="shared" si="1"/>
        <v>A</v>
      </c>
      <c r="AI20" s="103" t="str">
        <f t="shared" si="1"/>
        <v>A</v>
      </c>
      <c r="AJ20" s="103" t="str">
        <f t="shared" si="1"/>
        <v>A</v>
      </c>
      <c r="AK20" s="103" t="str">
        <f t="shared" si="1"/>
        <v>A</v>
      </c>
      <c r="AL20" s="103" t="str">
        <f t="shared" si="1"/>
        <v>A</v>
      </c>
      <c r="AM20" s="103" t="str">
        <f t="shared" si="1"/>
        <v>A</v>
      </c>
      <c r="AN20" s="103" t="str">
        <f t="shared" si="1"/>
        <v>A</v>
      </c>
      <c r="AO20" s="103" t="str">
        <f t="shared" si="1"/>
        <v>A</v>
      </c>
      <c r="AP20" s="103" t="str">
        <f t="shared" si="1"/>
        <v>A</v>
      </c>
      <c r="AQ20" s="103" t="str">
        <f t="shared" si="1"/>
        <v>A</v>
      </c>
      <c r="AR20" s="115" t="str">
        <f t="shared" si="1"/>
        <v>A</v>
      </c>
      <c r="AT20" s="124">
        <f>IF($AD$16&gt;30,1,0)</f>
        <v>0</v>
      </c>
      <c r="AU20" s="124">
        <f>IF($AD$16&gt;31,1,0)</f>
        <v>0</v>
      </c>
      <c r="AV20" s="124">
        <f>IF($AD$16&gt;32,1,0)</f>
        <v>0</v>
      </c>
      <c r="AW20" s="124">
        <f>IF($AD$16&gt;33,1,0)</f>
        <v>0</v>
      </c>
      <c r="AX20" s="124">
        <f>IF($AD$16&gt;34,1,0)</f>
        <v>0</v>
      </c>
      <c r="AY20" s="124">
        <f>IF($AD$16&gt;35,1,0)</f>
        <v>0</v>
      </c>
      <c r="AZ20" s="124">
        <f>IF($AD$16&gt;36,1,0)</f>
        <v>0</v>
      </c>
      <c r="BA20" s="124">
        <f>IF($AD$16&gt;37,1,0)</f>
        <v>0</v>
      </c>
      <c r="BB20" s="124">
        <f>IF($AD$16&gt;38,1,0)</f>
        <v>0</v>
      </c>
      <c r="BC20" s="124">
        <f>IF($AD$16&gt;39,1,0)</f>
        <v>0</v>
      </c>
      <c r="BD20" s="124">
        <f>IF($AD$16&gt;40,1,0)</f>
        <v>0</v>
      </c>
      <c r="BE20" s="124">
        <f>IF($AD$16&gt;41,1,0)</f>
        <v>0</v>
      </c>
      <c r="BF20" s="124">
        <f>IF($AD$16&gt;42,1,0)</f>
        <v>0</v>
      </c>
      <c r="BG20" s="124">
        <f>IF($AD$16&gt;43,1,0)</f>
        <v>0</v>
      </c>
      <c r="BH20" s="124">
        <f>IF($AD$16&gt;44,1,0)</f>
        <v>0</v>
      </c>
      <c r="BI20" s="109"/>
      <c r="BJ20" s="124">
        <f>IF($AE$16&gt;30,1,0)</f>
        <v>0</v>
      </c>
      <c r="BK20" s="124">
        <f>IF($AE$16&gt;31,1,0)</f>
        <v>0</v>
      </c>
      <c r="BL20" s="124">
        <f>IF($AE$16&gt;32,1,0)</f>
        <v>0</v>
      </c>
      <c r="BM20" s="124">
        <f>IF($AE$16&gt;33,1,0)</f>
        <v>0</v>
      </c>
      <c r="BN20" s="124">
        <f>IF($AE$16&gt;34,1,0)</f>
        <v>0</v>
      </c>
      <c r="BO20" s="124">
        <f>IF($AE$16&gt;35,1,0)</f>
        <v>0</v>
      </c>
      <c r="BP20" s="124">
        <f>IF($AE$16&gt;36,1,0)</f>
        <v>0</v>
      </c>
      <c r="BQ20" s="124">
        <f>IF($AE$16&gt;37,1,0)</f>
        <v>0</v>
      </c>
      <c r="BR20" s="124">
        <f>IF($AE$16&gt;38,1,0)</f>
        <v>0</v>
      </c>
      <c r="BS20" s="124">
        <f>IF($AE$16&gt;39,1,0)</f>
        <v>0</v>
      </c>
      <c r="BT20" s="124">
        <f>IF($AE$16&gt;40,1,0)</f>
        <v>0</v>
      </c>
      <c r="BU20" s="124">
        <f>IF($AE$16&gt;41,1,0)</f>
        <v>0</v>
      </c>
      <c r="BV20" s="124">
        <f>IF($AE$16&gt;42,1,0)</f>
        <v>0</v>
      </c>
      <c r="BW20" s="124">
        <f>IF($AE$16&gt;43,1,0)</f>
        <v>0</v>
      </c>
      <c r="BX20" s="124">
        <f>IF($AE$16&gt;44,1,0)</f>
        <v>0</v>
      </c>
      <c r="BY20" s="95"/>
      <c r="BZ20" s="111"/>
      <c r="CA20" s="95"/>
      <c r="CB20" s="95"/>
      <c r="CC20" s="111"/>
      <c r="CD20" s="95"/>
      <c r="CE20" s="56"/>
      <c r="CF20" s="56"/>
      <c r="CG20" s="95"/>
      <c r="CH20" s="111"/>
      <c r="CI20" s="95"/>
      <c r="CJ20" s="95"/>
      <c r="CK20" s="111"/>
      <c r="CL20" s="95"/>
      <c r="CM20" s="56"/>
      <c r="CN20" s="56"/>
      <c r="CO20" s="56"/>
      <c r="CP20" s="56"/>
    </row>
    <row r="21" spans="1:94" ht="15" customHeight="1" thickBot="1">
      <c r="A21" s="127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30"/>
      <c r="T21" s="103"/>
      <c r="U21" s="103"/>
      <c r="V21" s="103"/>
      <c r="W21" s="103"/>
      <c r="X21" s="103"/>
      <c r="AB21" s="131"/>
      <c r="AC21" s="132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4"/>
      <c r="AT21" s="124">
        <f>IF($AD$16&gt;45,1,0)</f>
        <v>0</v>
      </c>
      <c r="AU21" s="124">
        <f>IF($AD$16&gt;46,1,0)</f>
        <v>0</v>
      </c>
      <c r="AV21" s="124">
        <f>IF($AD$16&gt;47,1,0)</f>
        <v>0</v>
      </c>
      <c r="AW21" s="124">
        <f>IF($AD$16&gt;48,1,0)</f>
        <v>0</v>
      </c>
      <c r="AX21" s="124">
        <f>IF($AD$16&gt;49,1,0)</f>
        <v>0</v>
      </c>
      <c r="AY21" s="124">
        <f>IF($AD$16&gt;50,1,0)</f>
        <v>0</v>
      </c>
      <c r="AZ21" s="124">
        <f>IF($AD$16&gt;51,1,0)</f>
        <v>0</v>
      </c>
      <c r="BA21" s="124">
        <f>IF($AD$16&gt;52,1,0)</f>
        <v>0</v>
      </c>
      <c r="BB21" s="124">
        <f>IF($AD$16&gt;53,1,0)</f>
        <v>0</v>
      </c>
      <c r="BC21" s="124">
        <f>IF($AD$16&gt;54,1,0)</f>
        <v>0</v>
      </c>
      <c r="BD21" s="124">
        <f>IF($AD$16&gt;55,1,0)</f>
        <v>0</v>
      </c>
      <c r="BE21" s="124">
        <f>IF($AD$16&gt;56,1,0)</f>
        <v>0</v>
      </c>
      <c r="BF21" s="124">
        <f>IF($AD$16&gt;57,1,0)</f>
        <v>0</v>
      </c>
      <c r="BG21" s="124">
        <f>IF($AD$16&gt;58,1,0)</f>
        <v>0</v>
      </c>
      <c r="BH21" s="124">
        <f>IF($AD$16&gt;59,1,0)</f>
        <v>0</v>
      </c>
      <c r="BI21" s="116"/>
      <c r="BJ21" s="124">
        <f>IF($AE$16&gt;45,1,0)</f>
        <v>0</v>
      </c>
      <c r="BK21" s="124">
        <f>IF($AE$16&gt;46,1,0)</f>
        <v>0</v>
      </c>
      <c r="BL21" s="124">
        <f>IF($AE$16&gt;47,1,0)</f>
        <v>0</v>
      </c>
      <c r="BM21" s="124">
        <f>IF($AE$16&gt;48,1,0)</f>
        <v>0</v>
      </c>
      <c r="BN21" s="124">
        <f>IF($AE$16&gt;49,1,0)</f>
        <v>0</v>
      </c>
      <c r="BO21" s="124">
        <f>IF($AE$16&gt;50,1,0)</f>
        <v>0</v>
      </c>
      <c r="BP21" s="124">
        <f>IF($AE$16&gt;51,1,0)</f>
        <v>0</v>
      </c>
      <c r="BQ21" s="124">
        <f>IF($AE$16&gt;52,1,0)</f>
        <v>0</v>
      </c>
      <c r="BR21" s="124">
        <f>IF($AE$16&gt;53,1,0)</f>
        <v>0</v>
      </c>
      <c r="BS21" s="124">
        <f>IF($AE$16&gt;54,1,0)</f>
        <v>0</v>
      </c>
      <c r="BT21" s="124">
        <f>IF($AE$16&gt;55,1,0)</f>
        <v>0</v>
      </c>
      <c r="BU21" s="124">
        <f>IF($AE$16&gt;56,1,0)</f>
        <v>0</v>
      </c>
      <c r="BV21" s="124">
        <f>IF($AE$16&gt;57,1,0)</f>
        <v>0</v>
      </c>
      <c r="BW21" s="124">
        <f>IF($AE$16&gt;58,1,0)</f>
        <v>0</v>
      </c>
      <c r="BX21" s="124">
        <f>IF($AE$16&gt;59,1,0)</f>
        <v>0</v>
      </c>
      <c r="BY21" s="118"/>
      <c r="BZ21" s="118"/>
      <c r="CA21" s="118"/>
      <c r="CB21" s="118"/>
      <c r="CC21" s="118"/>
      <c r="CD21" s="118"/>
      <c r="CE21" s="56"/>
      <c r="CF21" s="56"/>
      <c r="CG21" s="118"/>
      <c r="CH21" s="118"/>
      <c r="CI21" s="118"/>
      <c r="CJ21" s="118"/>
      <c r="CK21" s="118"/>
      <c r="CL21" s="118"/>
      <c r="CM21" s="56"/>
      <c r="CN21" s="56"/>
      <c r="CO21" s="56"/>
      <c r="CP21" s="56"/>
    </row>
    <row r="22" spans="1:94" ht="15" customHeight="1" thickBot="1">
      <c r="A22" s="98"/>
      <c r="B22" s="99" t="s">
        <v>9</v>
      </c>
      <c r="C22" s="232" t="s">
        <v>5</v>
      </c>
      <c r="D22" s="232"/>
      <c r="E22" s="234">
        <f>AC24</f>
        <v>3</v>
      </c>
      <c r="F22" s="234"/>
      <c r="G22" s="100"/>
      <c r="H22" s="236" t="s">
        <v>6</v>
      </c>
      <c r="I22" s="236"/>
      <c r="J22" s="236"/>
      <c r="K22" s="236"/>
      <c r="L22" s="236"/>
      <c r="M22" s="236"/>
      <c r="N22" s="100"/>
      <c r="O22" s="100"/>
      <c r="P22" s="100"/>
      <c r="Q22" s="100"/>
      <c r="R22" s="101"/>
      <c r="S22" s="102"/>
      <c r="T22" s="103"/>
      <c r="U22" s="103"/>
      <c r="V22" s="103"/>
      <c r="W22" s="103"/>
      <c r="X22" s="103"/>
      <c r="AB22" s="104">
        <v>2</v>
      </c>
      <c r="AC22" s="105" t="s">
        <v>1</v>
      </c>
      <c r="AD22" s="105"/>
      <c r="AE22" s="105">
        <v>9</v>
      </c>
      <c r="AF22" s="105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7"/>
      <c r="BG22" s="90"/>
      <c r="BH22" s="135"/>
      <c r="BI22" s="136"/>
      <c r="BJ22" s="137"/>
      <c r="BK22" s="138"/>
      <c r="BL22" s="135"/>
      <c r="BM22" s="90"/>
      <c r="BN22" s="90"/>
      <c r="BO22" s="90"/>
      <c r="BP22" s="135"/>
      <c r="BQ22" s="136"/>
      <c r="BR22" s="137"/>
      <c r="BS22" s="138"/>
      <c r="BT22" s="135"/>
      <c r="BU22" s="90"/>
      <c r="BV22" s="90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ht="15" customHeight="1">
      <c r="A23" s="91"/>
      <c r="B23" s="79"/>
      <c r="C23" s="233"/>
      <c r="D23" s="233"/>
      <c r="E23" s="235">
        <f>AC25</f>
        <v>7</v>
      </c>
      <c r="F23" s="235"/>
      <c r="G23" s="103"/>
      <c r="H23" s="237"/>
      <c r="I23" s="237"/>
      <c r="J23" s="237"/>
      <c r="K23" s="237"/>
      <c r="L23" s="237"/>
      <c r="M23" s="237"/>
      <c r="N23" s="103"/>
      <c r="O23" s="103"/>
      <c r="P23" s="103"/>
      <c r="Q23" s="103"/>
      <c r="R23" s="103"/>
      <c r="S23" s="112"/>
      <c r="T23" s="103"/>
      <c r="U23" s="103"/>
      <c r="V23" s="103"/>
      <c r="W23" s="103"/>
      <c r="X23" s="103"/>
      <c r="AB23" s="113">
        <f ca="1">ROUND((RAND()*($AE$13-$AB$13)+$AB$13),0)</f>
        <v>12</v>
      </c>
      <c r="AC23" s="2">
        <f ca="1">ROUND((RAND()*($AE$13-$AB$13)+$AB$13),0)</f>
        <v>2</v>
      </c>
      <c r="AD23" s="114">
        <f>AB24*AC25</f>
        <v>14</v>
      </c>
      <c r="AE23" s="114">
        <f>AB24*AC24</f>
        <v>6</v>
      </c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15"/>
      <c r="BG23" s="87"/>
      <c r="BH23" s="24"/>
      <c r="BI23" s="88"/>
      <c r="BJ23" s="89"/>
      <c r="BK23" s="24"/>
      <c r="BL23" s="88"/>
      <c r="BM23" s="24"/>
      <c r="BN23" s="90"/>
      <c r="BO23" s="87"/>
      <c r="BP23" s="24"/>
      <c r="BQ23" s="88"/>
      <c r="BR23" s="89"/>
      <c r="BS23" s="24"/>
      <c r="BT23" s="88"/>
      <c r="BU23" s="24"/>
      <c r="BV23" s="90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ht="15" customHeight="1">
      <c r="A24" s="91"/>
      <c r="B24" s="79"/>
      <c r="C24" s="119" t="str">
        <f aca="true" t="shared" si="2" ref="C24:Q27">AD24</f>
        <v>C</v>
      </c>
      <c r="D24" s="119" t="str">
        <f t="shared" si="2"/>
        <v>C</v>
      </c>
      <c r="E24" s="119" t="str">
        <f t="shared" si="2"/>
        <v>C</v>
      </c>
      <c r="F24" s="119" t="str">
        <f t="shared" si="2"/>
        <v>C</v>
      </c>
      <c r="G24" s="119" t="str">
        <f t="shared" si="2"/>
        <v>C</v>
      </c>
      <c r="H24" s="119" t="str">
        <f t="shared" si="2"/>
        <v>C</v>
      </c>
      <c r="I24" s="119" t="str">
        <f t="shared" si="2"/>
        <v>B</v>
      </c>
      <c r="J24" s="119" t="str">
        <f t="shared" si="2"/>
        <v>B</v>
      </c>
      <c r="K24" s="119" t="str">
        <f t="shared" si="2"/>
        <v>B</v>
      </c>
      <c r="L24" s="119" t="str">
        <f t="shared" si="2"/>
        <v>B</v>
      </c>
      <c r="M24" s="119" t="str">
        <f t="shared" si="2"/>
        <v>B</v>
      </c>
      <c r="N24" s="119" t="str">
        <f t="shared" si="2"/>
        <v>B</v>
      </c>
      <c r="O24" s="119" t="str">
        <f t="shared" si="2"/>
        <v>B</v>
      </c>
      <c r="P24" s="119" t="str">
        <f t="shared" si="2"/>
        <v>B</v>
      </c>
      <c r="Q24" s="119" t="str">
        <f t="shared" si="2"/>
        <v>A</v>
      </c>
      <c r="R24" s="120"/>
      <c r="S24" s="112"/>
      <c r="T24" s="103"/>
      <c r="U24" s="103"/>
      <c r="V24" s="103"/>
      <c r="W24" s="103"/>
      <c r="X24" s="103"/>
      <c r="AB24" s="125">
        <f ca="1">2+ROUND(RAND()*2,0)</f>
        <v>2</v>
      </c>
      <c r="AC24" s="103">
        <f>O211</f>
        <v>3</v>
      </c>
      <c r="AD24" s="103" t="str">
        <f aca="true" t="shared" si="3" ref="AD24:AR27">IF(AND(AT24=BJ24,BJ24=1),"C",IF(AT24&gt;BJ24,"B","A"))</f>
        <v>C</v>
      </c>
      <c r="AE24" s="103" t="str">
        <f t="shared" si="3"/>
        <v>C</v>
      </c>
      <c r="AF24" s="103" t="str">
        <f t="shared" si="3"/>
        <v>C</v>
      </c>
      <c r="AG24" s="103" t="str">
        <f t="shared" si="3"/>
        <v>C</v>
      </c>
      <c r="AH24" s="103" t="str">
        <f t="shared" si="3"/>
        <v>C</v>
      </c>
      <c r="AI24" s="103" t="str">
        <f t="shared" si="3"/>
        <v>C</v>
      </c>
      <c r="AJ24" s="103" t="str">
        <f t="shared" si="3"/>
        <v>B</v>
      </c>
      <c r="AK24" s="103" t="str">
        <f t="shared" si="3"/>
        <v>B</v>
      </c>
      <c r="AL24" s="103" t="str">
        <f t="shared" si="3"/>
        <v>B</v>
      </c>
      <c r="AM24" s="103" t="str">
        <f t="shared" si="3"/>
        <v>B</v>
      </c>
      <c r="AN24" s="103" t="str">
        <f t="shared" si="3"/>
        <v>B</v>
      </c>
      <c r="AO24" s="103" t="str">
        <f t="shared" si="3"/>
        <v>B</v>
      </c>
      <c r="AP24" s="103" t="str">
        <f t="shared" si="3"/>
        <v>B</v>
      </c>
      <c r="AQ24" s="103" t="str">
        <f t="shared" si="3"/>
        <v>B</v>
      </c>
      <c r="AR24" s="115" t="str">
        <f t="shared" si="3"/>
        <v>A</v>
      </c>
      <c r="AT24" s="18">
        <f>IF($AD$23&gt;1,1,0)</f>
        <v>1</v>
      </c>
      <c r="AU24" s="2">
        <f>IF($AD$23&gt;1,1,0)</f>
        <v>1</v>
      </c>
      <c r="AV24" s="18">
        <f>IF($AD$23&gt;2,1,0)</f>
        <v>1</v>
      </c>
      <c r="AW24" s="2">
        <f>IF($AD$23&gt;3,1,0)</f>
        <v>1</v>
      </c>
      <c r="AX24" s="18">
        <f>IF($AD$23&gt;4,1,0)</f>
        <v>1</v>
      </c>
      <c r="AY24" s="18">
        <f>IF($AD$23&gt;5,1,0)</f>
        <v>1</v>
      </c>
      <c r="AZ24" s="18">
        <f>IF($AD$23&gt;6,1,0)</f>
        <v>1</v>
      </c>
      <c r="BA24" s="18">
        <f>IF($AD$23&gt;7,1,0)</f>
        <v>1</v>
      </c>
      <c r="BB24" s="18">
        <f>IF($AD$23&gt;8,1,0)</f>
        <v>1</v>
      </c>
      <c r="BC24" s="18">
        <f>IF($AD$23&gt;9,1,0)</f>
        <v>1</v>
      </c>
      <c r="BD24" s="18">
        <f>IF($AD$23&gt;10,1,0)</f>
        <v>1</v>
      </c>
      <c r="BE24" s="18">
        <f>IF($AD$23&gt;11,1,0)</f>
        <v>1</v>
      </c>
      <c r="BF24" s="18">
        <f>IF($AD$23&gt;12,1,0)</f>
        <v>1</v>
      </c>
      <c r="BG24" s="18">
        <f>IF($AD$23&gt;13,1,0)</f>
        <v>1</v>
      </c>
      <c r="BH24" s="124">
        <f>IF($AD$23&gt;14,1,0)</f>
        <v>0</v>
      </c>
      <c r="BI24" s="122"/>
      <c r="BJ24" s="18">
        <f>IF(AE23&gt;1,1,0)</f>
        <v>1</v>
      </c>
      <c r="BK24" s="2">
        <f>IF(AE23&gt;1,1,0)</f>
        <v>1</v>
      </c>
      <c r="BL24" s="18">
        <f>IF(AE23&gt;2,1,0)</f>
        <v>1</v>
      </c>
      <c r="BM24" s="2">
        <f>IF(AE23&gt;3,1,0)</f>
        <v>1</v>
      </c>
      <c r="BN24" s="18">
        <f>IF(AE23&gt;4,1,0)</f>
        <v>1</v>
      </c>
      <c r="BO24" s="18">
        <f>IF(AE23&gt;5,1,0)</f>
        <v>1</v>
      </c>
      <c r="BP24" s="18">
        <f>IF(AE23&gt;6,1,0)</f>
        <v>0</v>
      </c>
      <c r="BQ24" s="18">
        <f>IF(AE23&gt;7,1,0)</f>
        <v>0</v>
      </c>
      <c r="BR24" s="18">
        <f>IF(AE23&gt;8,1,0)</f>
        <v>0</v>
      </c>
      <c r="BS24" s="18">
        <f>IF(AE23&gt;9,1,0)</f>
        <v>0</v>
      </c>
      <c r="BT24" s="18">
        <f>IF(AE23&gt;10,1,0)</f>
        <v>0</v>
      </c>
      <c r="BU24" s="18">
        <f>IF(AE23&gt;11,1,0)</f>
        <v>0</v>
      </c>
      <c r="BV24" s="18">
        <f>IF(AE23&gt;12,1,0)</f>
        <v>0</v>
      </c>
      <c r="BW24" s="18">
        <f>IF(AE23&gt;13,1,0)</f>
        <v>0</v>
      </c>
      <c r="BX24" s="18">
        <f>IF(AE23&gt;14,1,0)</f>
        <v>0</v>
      </c>
      <c r="BY24" s="95"/>
      <c r="BZ24" s="96"/>
      <c r="CA24" s="95"/>
      <c r="CB24" s="95"/>
      <c r="CC24" s="97"/>
      <c r="CD24" s="95"/>
      <c r="CE24" s="56"/>
      <c r="CF24" s="56"/>
      <c r="CG24" s="95"/>
      <c r="CH24" s="96"/>
      <c r="CI24" s="95"/>
      <c r="CJ24" s="95"/>
      <c r="CK24" s="97"/>
      <c r="CL24" s="95"/>
      <c r="CM24" s="56"/>
      <c r="CN24" s="56"/>
      <c r="CO24" s="56"/>
      <c r="CP24" s="56"/>
    </row>
    <row r="25" spans="1:94" ht="15" customHeight="1">
      <c r="A25" s="91"/>
      <c r="B25" s="79"/>
      <c r="C25" s="119" t="str">
        <f t="shared" si="2"/>
        <v>A</v>
      </c>
      <c r="D25" s="119" t="str">
        <f t="shared" si="2"/>
        <v>A</v>
      </c>
      <c r="E25" s="119" t="str">
        <f t="shared" si="2"/>
        <v>A</v>
      </c>
      <c r="F25" s="119" t="str">
        <f t="shared" si="2"/>
        <v>A</v>
      </c>
      <c r="G25" s="119" t="str">
        <f t="shared" si="2"/>
        <v>A</v>
      </c>
      <c r="H25" s="119" t="str">
        <f t="shared" si="2"/>
        <v>A</v>
      </c>
      <c r="I25" s="119" t="str">
        <f t="shared" si="2"/>
        <v>A</v>
      </c>
      <c r="J25" s="119" t="str">
        <f t="shared" si="2"/>
        <v>A</v>
      </c>
      <c r="K25" s="119" t="str">
        <f t="shared" si="2"/>
        <v>A</v>
      </c>
      <c r="L25" s="119" t="str">
        <f t="shared" si="2"/>
        <v>A</v>
      </c>
      <c r="M25" s="119" t="str">
        <f t="shared" si="2"/>
        <v>A</v>
      </c>
      <c r="N25" s="119" t="str">
        <f t="shared" si="2"/>
        <v>A</v>
      </c>
      <c r="O25" s="119" t="str">
        <f t="shared" si="2"/>
        <v>A</v>
      </c>
      <c r="P25" s="119" t="str">
        <f t="shared" si="2"/>
        <v>A</v>
      </c>
      <c r="Q25" s="119" t="str">
        <f t="shared" si="2"/>
        <v>A</v>
      </c>
      <c r="R25" s="123"/>
      <c r="S25" s="112"/>
      <c r="T25" s="103"/>
      <c r="U25" s="103"/>
      <c r="V25" s="103"/>
      <c r="W25" s="103"/>
      <c r="X25" s="103"/>
      <c r="AB25" s="125"/>
      <c r="AC25" s="103">
        <f>O212</f>
        <v>7</v>
      </c>
      <c r="AD25" s="103" t="str">
        <f t="shared" si="3"/>
        <v>A</v>
      </c>
      <c r="AE25" s="103" t="str">
        <f t="shared" si="3"/>
        <v>A</v>
      </c>
      <c r="AF25" s="103" t="str">
        <f t="shared" si="3"/>
        <v>A</v>
      </c>
      <c r="AG25" s="103" t="str">
        <f t="shared" si="3"/>
        <v>A</v>
      </c>
      <c r="AH25" s="103" t="str">
        <f t="shared" si="3"/>
        <v>A</v>
      </c>
      <c r="AI25" s="103" t="str">
        <f t="shared" si="3"/>
        <v>A</v>
      </c>
      <c r="AJ25" s="103" t="str">
        <f t="shared" si="3"/>
        <v>A</v>
      </c>
      <c r="AK25" s="103" t="str">
        <f t="shared" si="3"/>
        <v>A</v>
      </c>
      <c r="AL25" s="103" t="str">
        <f t="shared" si="3"/>
        <v>A</v>
      </c>
      <c r="AM25" s="103" t="str">
        <f t="shared" si="3"/>
        <v>A</v>
      </c>
      <c r="AN25" s="103" t="str">
        <f t="shared" si="3"/>
        <v>A</v>
      </c>
      <c r="AO25" s="103" t="str">
        <f t="shared" si="3"/>
        <v>A</v>
      </c>
      <c r="AP25" s="103" t="str">
        <f t="shared" si="3"/>
        <v>A</v>
      </c>
      <c r="AQ25" s="103" t="str">
        <f t="shared" si="3"/>
        <v>A</v>
      </c>
      <c r="AR25" s="115" t="str">
        <f t="shared" si="3"/>
        <v>A</v>
      </c>
      <c r="AT25" s="124">
        <f>IF($AD$23&gt;15,1,0)</f>
        <v>0</v>
      </c>
      <c r="AU25" s="124">
        <f>IF($AD$23&gt;16,1,0)</f>
        <v>0</v>
      </c>
      <c r="AV25" s="124">
        <f>IF($AD$23&gt;17,1,0)</f>
        <v>0</v>
      </c>
      <c r="AW25" s="124">
        <f>IF($AD$23&gt;18,1,0)</f>
        <v>0</v>
      </c>
      <c r="AX25" s="124">
        <f>IF($AD$23&gt;19,1,0)</f>
        <v>0</v>
      </c>
      <c r="AY25" s="124">
        <f>IF($AD$23&gt;20,1,0)</f>
        <v>0</v>
      </c>
      <c r="AZ25" s="124">
        <f>IF($AD$23&gt;21,1,0)</f>
        <v>0</v>
      </c>
      <c r="BA25" s="124">
        <f>IF($AD$23&gt;22,1,0)</f>
        <v>0</v>
      </c>
      <c r="BB25" s="124">
        <f>IF($AD$23&gt;23,1,0)</f>
        <v>0</v>
      </c>
      <c r="BC25" s="124">
        <f>IF($AD$23&gt;24,1,0)</f>
        <v>0</v>
      </c>
      <c r="BD25" s="124">
        <f>IF($AD$23&gt;25,1,0)</f>
        <v>0</v>
      </c>
      <c r="BE25" s="124">
        <f>IF($AD$23&gt;26,1,0)</f>
        <v>0</v>
      </c>
      <c r="BF25" s="124">
        <f>IF($AD$23&gt;27,1,0)</f>
        <v>0</v>
      </c>
      <c r="BG25" s="124">
        <f>IF($AD$23&gt;28,1,0)</f>
        <v>0</v>
      </c>
      <c r="BH25" s="124">
        <f>IF($AD$23&gt;29,1,0)</f>
        <v>0</v>
      </c>
      <c r="BI25" s="109"/>
      <c r="BJ25" s="124">
        <f>IF(AE23&gt;15,1,0)</f>
        <v>0</v>
      </c>
      <c r="BK25" s="124">
        <f>IF(AE23&gt;16,1,0)</f>
        <v>0</v>
      </c>
      <c r="BL25" s="124">
        <f>IF(AE23&gt;17,1,0)</f>
        <v>0</v>
      </c>
      <c r="BM25" s="124">
        <f>IF(AE23&gt;18,1,0)</f>
        <v>0</v>
      </c>
      <c r="BN25" s="124">
        <f>IF(AE23&gt;19,1,0)</f>
        <v>0</v>
      </c>
      <c r="BO25" s="124">
        <f>IF(AE23&gt;20,1,0)</f>
        <v>0</v>
      </c>
      <c r="BP25" s="124">
        <f>IF(AE23&gt;21,1,0)</f>
        <v>0</v>
      </c>
      <c r="BQ25" s="124">
        <f>IF(AE23&gt;22,1,0)</f>
        <v>0</v>
      </c>
      <c r="BR25" s="124">
        <f>IF(AE23&gt;23,1,0)</f>
        <v>0</v>
      </c>
      <c r="BS25" s="124">
        <f>IF(AE23&gt;24,1,0)</f>
        <v>0</v>
      </c>
      <c r="BT25" s="124">
        <f>IF(AE23&gt;25,1,0)</f>
        <v>0</v>
      </c>
      <c r="BU25" s="124">
        <f>IF(AE23&gt;26,1,0)</f>
        <v>0</v>
      </c>
      <c r="BV25" s="124">
        <f>IF(AE23&gt;27,1,0)</f>
        <v>0</v>
      </c>
      <c r="BW25" s="124">
        <f>IF(AE23&gt;28,1,0)</f>
        <v>0</v>
      </c>
      <c r="BX25" s="124">
        <f>IF(AE23&gt;29,1,0)</f>
        <v>0</v>
      </c>
      <c r="BY25" s="95"/>
      <c r="BZ25" s="111"/>
      <c r="CA25" s="95"/>
      <c r="CB25" s="95"/>
      <c r="CC25" s="111"/>
      <c r="CD25" s="95"/>
      <c r="CE25" s="56"/>
      <c r="CF25" s="56"/>
      <c r="CG25" s="95"/>
      <c r="CH25" s="111"/>
      <c r="CI25" s="95"/>
      <c r="CJ25" s="95"/>
      <c r="CK25" s="111"/>
      <c r="CL25" s="95"/>
      <c r="CM25" s="56"/>
      <c r="CN25" s="56"/>
      <c r="CO25" s="56"/>
      <c r="CP25" s="56"/>
    </row>
    <row r="26" spans="1:94" ht="15" customHeight="1">
      <c r="A26" s="91"/>
      <c r="B26" s="79"/>
      <c r="C26" s="119" t="str">
        <f t="shared" si="2"/>
        <v>A</v>
      </c>
      <c r="D26" s="119" t="str">
        <f t="shared" si="2"/>
        <v>A</v>
      </c>
      <c r="E26" s="119" t="str">
        <f t="shared" si="2"/>
        <v>A</v>
      </c>
      <c r="F26" s="119" t="str">
        <f t="shared" si="2"/>
        <v>A</v>
      </c>
      <c r="G26" s="119" t="str">
        <f t="shared" si="2"/>
        <v>A</v>
      </c>
      <c r="H26" s="119" t="str">
        <f t="shared" si="2"/>
        <v>A</v>
      </c>
      <c r="I26" s="119" t="str">
        <f t="shared" si="2"/>
        <v>A</v>
      </c>
      <c r="J26" s="119" t="str">
        <f t="shared" si="2"/>
        <v>A</v>
      </c>
      <c r="K26" s="119" t="str">
        <f t="shared" si="2"/>
        <v>A</v>
      </c>
      <c r="L26" s="119" t="str">
        <f t="shared" si="2"/>
        <v>A</v>
      </c>
      <c r="M26" s="119" t="str">
        <f t="shared" si="2"/>
        <v>A</v>
      </c>
      <c r="N26" s="119" t="str">
        <f t="shared" si="2"/>
        <v>A</v>
      </c>
      <c r="O26" s="119" t="str">
        <f t="shared" si="2"/>
        <v>A</v>
      </c>
      <c r="P26" s="119" t="str">
        <f t="shared" si="2"/>
        <v>A</v>
      </c>
      <c r="Q26" s="119" t="str">
        <f t="shared" si="2"/>
        <v>A</v>
      </c>
      <c r="R26" s="123"/>
      <c r="S26" s="112"/>
      <c r="T26" s="103"/>
      <c r="U26" s="103"/>
      <c r="V26" s="103"/>
      <c r="W26" s="103"/>
      <c r="X26" s="103"/>
      <c r="AB26" s="125"/>
      <c r="AC26" s="103"/>
      <c r="AD26" s="103" t="str">
        <f t="shared" si="3"/>
        <v>A</v>
      </c>
      <c r="AE26" s="103" t="str">
        <f t="shared" si="3"/>
        <v>A</v>
      </c>
      <c r="AF26" s="103" t="str">
        <f t="shared" si="3"/>
        <v>A</v>
      </c>
      <c r="AG26" s="103" t="str">
        <f t="shared" si="3"/>
        <v>A</v>
      </c>
      <c r="AH26" s="103" t="str">
        <f t="shared" si="3"/>
        <v>A</v>
      </c>
      <c r="AI26" s="103" t="str">
        <f t="shared" si="3"/>
        <v>A</v>
      </c>
      <c r="AJ26" s="103" t="str">
        <f t="shared" si="3"/>
        <v>A</v>
      </c>
      <c r="AK26" s="103" t="str">
        <f t="shared" si="3"/>
        <v>A</v>
      </c>
      <c r="AL26" s="103" t="str">
        <f t="shared" si="3"/>
        <v>A</v>
      </c>
      <c r="AM26" s="103" t="str">
        <f t="shared" si="3"/>
        <v>A</v>
      </c>
      <c r="AN26" s="103" t="str">
        <f t="shared" si="3"/>
        <v>A</v>
      </c>
      <c r="AO26" s="103" t="str">
        <f t="shared" si="3"/>
        <v>A</v>
      </c>
      <c r="AP26" s="103" t="str">
        <f t="shared" si="3"/>
        <v>A</v>
      </c>
      <c r="AQ26" s="103" t="str">
        <f t="shared" si="3"/>
        <v>A</v>
      </c>
      <c r="AR26" s="115" t="str">
        <f t="shared" si="3"/>
        <v>A</v>
      </c>
      <c r="AT26" s="124">
        <f>IF($AD$23&gt;30,1,0)</f>
        <v>0</v>
      </c>
      <c r="AU26" s="124">
        <f>IF($AD$23&gt;31,1,0)</f>
        <v>0</v>
      </c>
      <c r="AV26" s="124">
        <f>IF($AD$23&gt;32,1,0)</f>
        <v>0</v>
      </c>
      <c r="AW26" s="124">
        <f>IF($AD$23&gt;33,1,0)</f>
        <v>0</v>
      </c>
      <c r="AX26" s="124">
        <f>IF($AD$23&gt;34,1,0)</f>
        <v>0</v>
      </c>
      <c r="AY26" s="124">
        <f>IF($AD$23&gt;35,1,0)</f>
        <v>0</v>
      </c>
      <c r="AZ26" s="124">
        <f>IF($AD$23&gt;36,1,0)</f>
        <v>0</v>
      </c>
      <c r="BA26" s="124">
        <f>IF($AD$23&gt;37,1,0)</f>
        <v>0</v>
      </c>
      <c r="BB26" s="124">
        <f>IF($AD$23&gt;38,1,0)</f>
        <v>0</v>
      </c>
      <c r="BC26" s="124">
        <f>IF($AD$23&gt;39,1,0)</f>
        <v>0</v>
      </c>
      <c r="BD26" s="124">
        <f>IF($AD$23&gt;40,1,0)</f>
        <v>0</v>
      </c>
      <c r="BE26" s="124">
        <f>IF($AD$23&gt;41,1,0)</f>
        <v>0</v>
      </c>
      <c r="BF26" s="124">
        <f>IF($AD$23&gt;42,1,0)</f>
        <v>0</v>
      </c>
      <c r="BG26" s="124">
        <f>IF($AD$23&gt;43,1,0)</f>
        <v>0</v>
      </c>
      <c r="BH26" s="124">
        <f>IF($AD$23&gt;44,1,0)</f>
        <v>0</v>
      </c>
      <c r="BI26" s="109"/>
      <c r="BJ26" s="124">
        <f>IF(AE23&gt;30,1,0)</f>
        <v>0</v>
      </c>
      <c r="BK26" s="124">
        <f>IF(AE23&gt;31,1,0)</f>
        <v>0</v>
      </c>
      <c r="BL26" s="124">
        <f>IF(AE23&gt;32,1,0)</f>
        <v>0</v>
      </c>
      <c r="BM26" s="124">
        <f>IF(AE23&gt;33,1,0)</f>
        <v>0</v>
      </c>
      <c r="BN26" s="124">
        <f>IF(AE23&gt;34,1,0)</f>
        <v>0</v>
      </c>
      <c r="BO26" s="124">
        <f>IF(AE23&gt;35,1,0)</f>
        <v>0</v>
      </c>
      <c r="BP26" s="124">
        <f>IF(AE23&gt;36,1,0)</f>
        <v>0</v>
      </c>
      <c r="BQ26" s="124">
        <f>IF(AE23&gt;37,1,0)</f>
        <v>0</v>
      </c>
      <c r="BR26" s="124">
        <f>IF(AE23&gt;38,1,0)</f>
        <v>0</v>
      </c>
      <c r="BS26" s="124">
        <f>IF(AE23&gt;39,1,0)</f>
        <v>0</v>
      </c>
      <c r="BT26" s="124">
        <f>IF(AE23&gt;40,1,0)</f>
        <v>0</v>
      </c>
      <c r="BU26" s="124">
        <f>IF(AE23&gt;41,1,0)</f>
        <v>0</v>
      </c>
      <c r="BV26" s="124">
        <f>IF(AE23&gt;42,1,0)</f>
        <v>0</v>
      </c>
      <c r="BW26" s="124">
        <f>IF(AE23&gt;43,1,0)</f>
        <v>0</v>
      </c>
      <c r="BX26" s="124">
        <f>IF(AE23&gt;44,1,0)</f>
        <v>0</v>
      </c>
      <c r="BY26" s="118"/>
      <c r="BZ26" s="118"/>
      <c r="CA26" s="118"/>
      <c r="CB26" s="118"/>
      <c r="CC26" s="118"/>
      <c r="CD26" s="118"/>
      <c r="CE26" s="56"/>
      <c r="CF26" s="56"/>
      <c r="CG26" s="118"/>
      <c r="CH26" s="118"/>
      <c r="CI26" s="118"/>
      <c r="CJ26" s="118"/>
      <c r="CK26" s="118"/>
      <c r="CL26" s="118"/>
      <c r="CM26" s="56"/>
      <c r="CN26" s="56"/>
      <c r="CO26" s="56"/>
      <c r="CP26" s="56"/>
    </row>
    <row r="27" spans="1:94" ht="15" customHeight="1">
      <c r="A27" s="91"/>
      <c r="B27" s="79"/>
      <c r="C27" s="119" t="str">
        <f t="shared" si="2"/>
        <v>A</v>
      </c>
      <c r="D27" s="119" t="str">
        <f t="shared" si="2"/>
        <v>A</v>
      </c>
      <c r="E27" s="119" t="str">
        <f t="shared" si="2"/>
        <v>A</v>
      </c>
      <c r="F27" s="119" t="str">
        <f t="shared" si="2"/>
        <v>A</v>
      </c>
      <c r="G27" s="119" t="str">
        <f t="shared" si="2"/>
        <v>A</v>
      </c>
      <c r="H27" s="119" t="str">
        <f t="shared" si="2"/>
        <v>A</v>
      </c>
      <c r="I27" s="119" t="str">
        <f t="shared" si="2"/>
        <v>A</v>
      </c>
      <c r="J27" s="119" t="str">
        <f t="shared" si="2"/>
        <v>A</v>
      </c>
      <c r="K27" s="119" t="str">
        <f t="shared" si="2"/>
        <v>A</v>
      </c>
      <c r="L27" s="119" t="str">
        <f t="shared" si="2"/>
        <v>A</v>
      </c>
      <c r="M27" s="119" t="str">
        <f t="shared" si="2"/>
        <v>A</v>
      </c>
      <c r="N27" s="119" t="str">
        <f t="shared" si="2"/>
        <v>A</v>
      </c>
      <c r="O27" s="119" t="str">
        <f t="shared" si="2"/>
        <v>A</v>
      </c>
      <c r="P27" s="119" t="str">
        <f t="shared" si="2"/>
        <v>A</v>
      </c>
      <c r="Q27" s="119" t="str">
        <f t="shared" si="2"/>
        <v>A</v>
      </c>
      <c r="R27" s="123"/>
      <c r="S27" s="112"/>
      <c r="T27" s="103"/>
      <c r="U27" s="103"/>
      <c r="V27" s="103"/>
      <c r="W27" s="103"/>
      <c r="X27" s="103"/>
      <c r="AB27" s="126"/>
      <c r="AC27" s="65"/>
      <c r="AD27" s="103" t="str">
        <f t="shared" si="3"/>
        <v>A</v>
      </c>
      <c r="AE27" s="103" t="str">
        <f t="shared" si="3"/>
        <v>A</v>
      </c>
      <c r="AF27" s="103" t="str">
        <f t="shared" si="3"/>
        <v>A</v>
      </c>
      <c r="AG27" s="103" t="str">
        <f t="shared" si="3"/>
        <v>A</v>
      </c>
      <c r="AH27" s="103" t="str">
        <f t="shared" si="3"/>
        <v>A</v>
      </c>
      <c r="AI27" s="103" t="str">
        <f t="shared" si="3"/>
        <v>A</v>
      </c>
      <c r="AJ27" s="103" t="str">
        <f t="shared" si="3"/>
        <v>A</v>
      </c>
      <c r="AK27" s="103" t="str">
        <f t="shared" si="3"/>
        <v>A</v>
      </c>
      <c r="AL27" s="103" t="str">
        <f t="shared" si="3"/>
        <v>A</v>
      </c>
      <c r="AM27" s="103" t="str">
        <f t="shared" si="3"/>
        <v>A</v>
      </c>
      <c r="AN27" s="103" t="str">
        <f t="shared" si="3"/>
        <v>A</v>
      </c>
      <c r="AO27" s="103" t="str">
        <f t="shared" si="3"/>
        <v>A</v>
      </c>
      <c r="AP27" s="103" t="str">
        <f t="shared" si="3"/>
        <v>A</v>
      </c>
      <c r="AQ27" s="103" t="str">
        <f t="shared" si="3"/>
        <v>A</v>
      </c>
      <c r="AR27" s="115" t="str">
        <f t="shared" si="3"/>
        <v>A</v>
      </c>
      <c r="AT27" s="124">
        <f>IF($AD$23&gt;45,1,0)</f>
        <v>0</v>
      </c>
      <c r="AU27" s="124">
        <f>IF($AD$23&gt;46,1,0)</f>
        <v>0</v>
      </c>
      <c r="AV27" s="124">
        <f>IF($AD$23&gt;47,1,0)</f>
        <v>0</v>
      </c>
      <c r="AW27" s="124">
        <f>IF($AD$23&gt;48,1,0)</f>
        <v>0</v>
      </c>
      <c r="AX27" s="124">
        <f>IF($AD$23&gt;49,1,0)</f>
        <v>0</v>
      </c>
      <c r="AY27" s="124">
        <f>IF($AD$23&gt;50,1,0)</f>
        <v>0</v>
      </c>
      <c r="AZ27" s="124">
        <f>IF($AD$23&gt;51,1,0)</f>
        <v>0</v>
      </c>
      <c r="BA27" s="124">
        <f>IF($AD$23&gt;52,1,0)</f>
        <v>0</v>
      </c>
      <c r="BB27" s="124">
        <f>IF($AD$23&gt;53,1,0)</f>
        <v>0</v>
      </c>
      <c r="BC27" s="124">
        <f>IF($AD$23&gt;54,1,0)</f>
        <v>0</v>
      </c>
      <c r="BD27" s="124">
        <f>IF($AD$23&gt;55,1,0)</f>
        <v>0</v>
      </c>
      <c r="BE27" s="124">
        <f>IF($AD$23&gt;56,1,0)</f>
        <v>0</v>
      </c>
      <c r="BF27" s="124">
        <f>IF($AD$23&gt;57,1,0)</f>
        <v>0</v>
      </c>
      <c r="BG27" s="124">
        <f>IF($AD$23&gt;58,1,0)</f>
        <v>0</v>
      </c>
      <c r="BH27" s="124">
        <f>IF($AD$23&gt;59,1,0)</f>
        <v>0</v>
      </c>
      <c r="BI27" s="116"/>
      <c r="BJ27" s="124">
        <f>IF(AE23&gt;45,1,0)</f>
        <v>0</v>
      </c>
      <c r="BK27" s="124">
        <f>IF(AE23&gt;46,1,0)</f>
        <v>0</v>
      </c>
      <c r="BL27" s="124">
        <f>IF(AE23&gt;47,1,0)</f>
        <v>0</v>
      </c>
      <c r="BM27" s="124">
        <f>IF(AE23&gt;48,1,0)</f>
        <v>0</v>
      </c>
      <c r="BN27" s="124">
        <f>IF(AE23&gt;49,1,0)</f>
        <v>0</v>
      </c>
      <c r="BO27" s="124">
        <f>IF(AE23&gt;50,1,0)</f>
        <v>0</v>
      </c>
      <c r="BP27" s="124">
        <f>IF(AE23&gt;51,1,0)</f>
        <v>0</v>
      </c>
      <c r="BQ27" s="124">
        <f>IF(AE23&gt;52,1,0)</f>
        <v>0</v>
      </c>
      <c r="BR27" s="124">
        <f>IF(AE23&gt;53,1,0)</f>
        <v>0</v>
      </c>
      <c r="BS27" s="124">
        <f>IF(AE23&gt;54,1,0)</f>
        <v>0</v>
      </c>
      <c r="BT27" s="124">
        <f>IF(AE23&gt;55,1,0)</f>
        <v>0</v>
      </c>
      <c r="BU27" s="124">
        <f>IF(AE23&gt;56,1,0)</f>
        <v>0</v>
      </c>
      <c r="BV27" s="124">
        <f>IF(AE23&gt;57,1,0)</f>
        <v>0</v>
      </c>
      <c r="BW27" s="124">
        <f>IF(AE23&gt;58,1,0)</f>
        <v>0</v>
      </c>
      <c r="BX27" s="124">
        <f>IF(AE23&gt;59,1,0)</f>
        <v>0</v>
      </c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</row>
    <row r="28" spans="1:94" ht="15" customHeight="1" thickBot="1">
      <c r="A28" s="127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30"/>
      <c r="T28" s="103"/>
      <c r="U28" s="103"/>
      <c r="V28" s="103"/>
      <c r="W28" s="103"/>
      <c r="X28" s="103"/>
      <c r="AB28" s="131"/>
      <c r="AC28" s="132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4"/>
      <c r="AS28" s="56"/>
      <c r="AT28" s="56"/>
      <c r="AU28" s="56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87"/>
      <c r="BH28" s="24"/>
      <c r="BI28" s="88"/>
      <c r="BJ28" s="89"/>
      <c r="BK28" s="24"/>
      <c r="BL28" s="88"/>
      <c r="BM28" s="24"/>
      <c r="BN28" s="90"/>
      <c r="BO28" s="87"/>
      <c r="BP28" s="24"/>
      <c r="BQ28" s="88"/>
      <c r="BR28" s="89"/>
      <c r="BS28" s="24"/>
      <c r="BT28" s="88"/>
      <c r="BU28" s="24"/>
      <c r="BV28" s="90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ht="15" customHeight="1" thickBot="1">
      <c r="A29" s="98"/>
      <c r="B29" s="99" t="s">
        <v>10</v>
      </c>
      <c r="C29" s="232" t="s">
        <v>5</v>
      </c>
      <c r="D29" s="232"/>
      <c r="E29" s="234">
        <f>AC31</f>
        <v>6</v>
      </c>
      <c r="F29" s="234"/>
      <c r="G29" s="100"/>
      <c r="H29" s="236" t="s">
        <v>6</v>
      </c>
      <c r="I29" s="236"/>
      <c r="J29" s="236"/>
      <c r="K29" s="236"/>
      <c r="L29" s="236"/>
      <c r="M29" s="236"/>
      <c r="N29" s="100"/>
      <c r="O29" s="100"/>
      <c r="P29" s="100"/>
      <c r="Q29" s="100"/>
      <c r="R29" s="101"/>
      <c r="S29" s="102"/>
      <c r="T29" s="103"/>
      <c r="U29" s="103"/>
      <c r="V29" s="103"/>
      <c r="W29" s="103"/>
      <c r="X29" s="103"/>
      <c r="AB29" s="104">
        <v>2</v>
      </c>
      <c r="AC29" s="105" t="s">
        <v>1</v>
      </c>
      <c r="AD29" s="105"/>
      <c r="AE29" s="105">
        <v>9</v>
      </c>
      <c r="AF29" s="105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7"/>
      <c r="BG29" s="90"/>
      <c r="BH29" s="135"/>
      <c r="BI29" s="136"/>
      <c r="BJ29" s="137"/>
      <c r="BK29" s="138"/>
      <c r="BL29" s="135"/>
      <c r="BM29" s="90"/>
      <c r="BN29" s="90"/>
      <c r="BO29" s="90"/>
      <c r="BP29" s="135"/>
      <c r="BQ29" s="136"/>
      <c r="BR29" s="137"/>
      <c r="BS29" s="138"/>
      <c r="BT29" s="135"/>
      <c r="BU29" s="90"/>
      <c r="BV29" s="90"/>
      <c r="BW29" s="56"/>
      <c r="BX29" s="56"/>
      <c r="BY29" s="95"/>
      <c r="BZ29" s="96"/>
      <c r="CA29" s="95"/>
      <c r="CB29" s="95"/>
      <c r="CC29" s="97"/>
      <c r="CD29" s="95"/>
      <c r="CE29" s="56"/>
      <c r="CF29" s="56"/>
      <c r="CG29" s="95"/>
      <c r="CH29" s="96"/>
      <c r="CI29" s="95"/>
      <c r="CJ29" s="95"/>
      <c r="CK29" s="97"/>
      <c r="CL29" s="95"/>
      <c r="CM29" s="56"/>
      <c r="CN29" s="56"/>
      <c r="CO29" s="56"/>
      <c r="CP29" s="56"/>
    </row>
    <row r="30" spans="1:94" ht="15" customHeight="1">
      <c r="A30" s="91"/>
      <c r="B30" s="79"/>
      <c r="C30" s="233"/>
      <c r="D30" s="233"/>
      <c r="E30" s="235">
        <f>AC32</f>
        <v>7</v>
      </c>
      <c r="F30" s="235"/>
      <c r="G30" s="103"/>
      <c r="H30" s="237"/>
      <c r="I30" s="237"/>
      <c r="J30" s="237"/>
      <c r="K30" s="237"/>
      <c r="L30" s="237"/>
      <c r="M30" s="237"/>
      <c r="N30" s="103"/>
      <c r="O30" s="103"/>
      <c r="P30" s="103"/>
      <c r="Q30" s="103"/>
      <c r="R30" s="103"/>
      <c r="S30" s="112"/>
      <c r="T30" s="103"/>
      <c r="U30" s="103"/>
      <c r="V30" s="103"/>
      <c r="W30" s="103"/>
      <c r="X30" s="103"/>
      <c r="AB30" s="113">
        <f ca="1">ROUND((RAND()*($AE$13-$AB$13)+$AB$13),0)</f>
        <v>13</v>
      </c>
      <c r="AC30" s="2">
        <f ca="1">ROUND((RAND()*($AE$13-$AB$13)+$AB$13),0)</f>
        <v>11</v>
      </c>
      <c r="AD30" s="114">
        <f>AB31*AC32</f>
        <v>21</v>
      </c>
      <c r="AE30" s="114">
        <f>AB31*AC31</f>
        <v>18</v>
      </c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15"/>
      <c r="BG30" s="87"/>
      <c r="BH30" s="24"/>
      <c r="BI30" s="88"/>
      <c r="BJ30" s="89"/>
      <c r="BK30" s="24"/>
      <c r="BL30" s="88"/>
      <c r="BM30" s="24"/>
      <c r="BN30" s="90"/>
      <c r="BO30" s="87"/>
      <c r="BP30" s="24"/>
      <c r="BQ30" s="88"/>
      <c r="BR30" s="89"/>
      <c r="BS30" s="24"/>
      <c r="BT30" s="88"/>
      <c r="BU30" s="24"/>
      <c r="BV30" s="90"/>
      <c r="BW30" s="56"/>
      <c r="BX30" s="56"/>
      <c r="BY30" s="95"/>
      <c r="BZ30" s="111"/>
      <c r="CA30" s="95"/>
      <c r="CB30" s="95"/>
      <c r="CC30" s="111"/>
      <c r="CD30" s="95"/>
      <c r="CE30" s="56"/>
      <c r="CF30" s="56"/>
      <c r="CG30" s="95"/>
      <c r="CH30" s="111"/>
      <c r="CI30" s="95"/>
      <c r="CJ30" s="95"/>
      <c r="CK30" s="111"/>
      <c r="CL30" s="95"/>
      <c r="CM30" s="56"/>
      <c r="CN30" s="56"/>
      <c r="CO30" s="56"/>
      <c r="CP30" s="56"/>
    </row>
    <row r="31" spans="1:94" ht="15" customHeight="1">
      <c r="A31" s="91"/>
      <c r="B31" s="79"/>
      <c r="C31" s="119" t="str">
        <f aca="true" t="shared" si="4" ref="C31:Q34">AD31</f>
        <v>C</v>
      </c>
      <c r="D31" s="119" t="str">
        <f t="shared" si="4"/>
        <v>C</v>
      </c>
      <c r="E31" s="119" t="str">
        <f t="shared" si="4"/>
        <v>C</v>
      </c>
      <c r="F31" s="119" t="str">
        <f t="shared" si="4"/>
        <v>C</v>
      </c>
      <c r="G31" s="119" t="str">
        <f t="shared" si="4"/>
        <v>C</v>
      </c>
      <c r="H31" s="119" t="str">
        <f t="shared" si="4"/>
        <v>C</v>
      </c>
      <c r="I31" s="119" t="str">
        <f t="shared" si="4"/>
        <v>C</v>
      </c>
      <c r="J31" s="119" t="str">
        <f t="shared" si="4"/>
        <v>C</v>
      </c>
      <c r="K31" s="119" t="str">
        <f t="shared" si="4"/>
        <v>C</v>
      </c>
      <c r="L31" s="119" t="str">
        <f t="shared" si="4"/>
        <v>C</v>
      </c>
      <c r="M31" s="119" t="str">
        <f t="shared" si="4"/>
        <v>C</v>
      </c>
      <c r="N31" s="119" t="str">
        <f t="shared" si="4"/>
        <v>C</v>
      </c>
      <c r="O31" s="119" t="str">
        <f t="shared" si="4"/>
        <v>C</v>
      </c>
      <c r="P31" s="119" t="str">
        <f t="shared" si="4"/>
        <v>C</v>
      </c>
      <c r="Q31" s="119" t="str">
        <f t="shared" si="4"/>
        <v>C</v>
      </c>
      <c r="R31" s="120"/>
      <c r="S31" s="112"/>
      <c r="T31" s="103"/>
      <c r="U31" s="103"/>
      <c r="V31" s="103"/>
      <c r="W31" s="103"/>
      <c r="X31" s="103"/>
      <c r="AB31" s="125">
        <f ca="1">2+ROUND(RAND()*2,0)</f>
        <v>3</v>
      </c>
      <c r="AC31" s="103">
        <f>G216</f>
        <v>6</v>
      </c>
      <c r="AD31" s="103" t="str">
        <f aca="true" t="shared" si="5" ref="AD31:AR34">IF(AND(AT31=BJ31,BJ31=1),"C",IF(AT31&gt;BJ31,"B","A"))</f>
        <v>C</v>
      </c>
      <c r="AE31" s="103" t="str">
        <f t="shared" si="5"/>
        <v>C</v>
      </c>
      <c r="AF31" s="103" t="str">
        <f t="shared" si="5"/>
        <v>C</v>
      </c>
      <c r="AG31" s="103" t="str">
        <f t="shared" si="5"/>
        <v>C</v>
      </c>
      <c r="AH31" s="103" t="str">
        <f t="shared" si="5"/>
        <v>C</v>
      </c>
      <c r="AI31" s="103" t="str">
        <f t="shared" si="5"/>
        <v>C</v>
      </c>
      <c r="AJ31" s="103" t="str">
        <f t="shared" si="5"/>
        <v>C</v>
      </c>
      <c r="AK31" s="103" t="str">
        <f t="shared" si="5"/>
        <v>C</v>
      </c>
      <c r="AL31" s="103" t="str">
        <f t="shared" si="5"/>
        <v>C</v>
      </c>
      <c r="AM31" s="103" t="str">
        <f t="shared" si="5"/>
        <v>C</v>
      </c>
      <c r="AN31" s="103" t="str">
        <f t="shared" si="5"/>
        <v>C</v>
      </c>
      <c r="AO31" s="103" t="str">
        <f t="shared" si="5"/>
        <v>C</v>
      </c>
      <c r="AP31" s="103" t="str">
        <f t="shared" si="5"/>
        <v>C</v>
      </c>
      <c r="AQ31" s="103" t="str">
        <f t="shared" si="5"/>
        <v>C</v>
      </c>
      <c r="AR31" s="115" t="str">
        <f t="shared" si="5"/>
        <v>C</v>
      </c>
      <c r="AT31" s="18">
        <f>IF(AD30&gt;1,1,0)</f>
        <v>1</v>
      </c>
      <c r="AU31" s="2">
        <f>IF(AD30&gt;1,1,0)</f>
        <v>1</v>
      </c>
      <c r="AV31" s="18">
        <f>IF(AD30&gt;2,1,0)</f>
        <v>1</v>
      </c>
      <c r="AW31" s="2">
        <f>IF(AD30&gt;3,1,0)</f>
        <v>1</v>
      </c>
      <c r="AX31" s="18">
        <f>IF(AD30&gt;4,1,0)</f>
        <v>1</v>
      </c>
      <c r="AY31" s="18">
        <f>IF(AD30&gt;5,1,0)</f>
        <v>1</v>
      </c>
      <c r="AZ31" s="18">
        <f>IF(AD30&gt;6,1,0)</f>
        <v>1</v>
      </c>
      <c r="BA31" s="18">
        <f>IF(AD30&gt;7,1,0)</f>
        <v>1</v>
      </c>
      <c r="BB31" s="18">
        <f>IF(AD30&gt;8,1,0)</f>
        <v>1</v>
      </c>
      <c r="BC31" s="18">
        <f>IF(AD30&gt;9,1,0)</f>
        <v>1</v>
      </c>
      <c r="BD31" s="18">
        <f>IF(AD30&gt;10,1,0)</f>
        <v>1</v>
      </c>
      <c r="BE31" s="18">
        <f>IF(AD30&gt;11,1,0)</f>
        <v>1</v>
      </c>
      <c r="BF31" s="18">
        <f>IF(AD30&gt;12,1,0)</f>
        <v>1</v>
      </c>
      <c r="BG31" s="18">
        <f>IF(AD30&gt;13,1,0)</f>
        <v>1</v>
      </c>
      <c r="BH31" s="124">
        <f>IF(AD30&gt;14,1,0)</f>
        <v>1</v>
      </c>
      <c r="BI31" s="122"/>
      <c r="BJ31" s="18">
        <f>IF(AE30&gt;1,1,0)</f>
        <v>1</v>
      </c>
      <c r="BK31" s="2">
        <f>IF(AE30&gt;1,1,0)</f>
        <v>1</v>
      </c>
      <c r="BL31" s="18">
        <f>IF(AE30&gt;2,1,0)</f>
        <v>1</v>
      </c>
      <c r="BM31" s="2">
        <f>IF(AE30&gt;3,1,0)</f>
        <v>1</v>
      </c>
      <c r="BN31" s="18">
        <f>IF(AE30&gt;4,1,0)</f>
        <v>1</v>
      </c>
      <c r="BO31" s="18">
        <f>IF(AE30&gt;5,1,0)</f>
        <v>1</v>
      </c>
      <c r="BP31" s="18">
        <f>IF(AE30&gt;6,1,0)</f>
        <v>1</v>
      </c>
      <c r="BQ31" s="18">
        <f>IF(AE30&gt;7,1,0)</f>
        <v>1</v>
      </c>
      <c r="BR31" s="18">
        <f>IF(AE30&gt;8,1,0)</f>
        <v>1</v>
      </c>
      <c r="BS31" s="18">
        <f>IF(AE30&gt;9,1,0)</f>
        <v>1</v>
      </c>
      <c r="BT31" s="18">
        <f>IF(AE30&gt;10,1,0)</f>
        <v>1</v>
      </c>
      <c r="BU31" s="18">
        <f>IF(AE30&gt;11,1,0)</f>
        <v>1</v>
      </c>
      <c r="BV31" s="18">
        <f>IF(AE30&gt;12,1,0)</f>
        <v>1</v>
      </c>
      <c r="BW31" s="18">
        <f>IF(AE30&gt;13,1,0)</f>
        <v>1</v>
      </c>
      <c r="BX31" s="18">
        <f>IF(AE30&gt;14,1,0)</f>
        <v>1</v>
      </c>
      <c r="BY31" s="118"/>
      <c r="BZ31" s="118"/>
      <c r="CA31" s="118"/>
      <c r="CB31" s="118"/>
      <c r="CC31" s="118"/>
      <c r="CD31" s="118"/>
      <c r="CE31" s="56"/>
      <c r="CF31" s="56"/>
      <c r="CG31" s="118"/>
      <c r="CH31" s="118"/>
      <c r="CI31" s="118"/>
      <c r="CJ31" s="118"/>
      <c r="CK31" s="118"/>
      <c r="CL31" s="118"/>
      <c r="CM31" s="56"/>
      <c r="CN31" s="56"/>
      <c r="CO31" s="56"/>
      <c r="CP31" s="56"/>
    </row>
    <row r="32" spans="1:94" ht="15" customHeight="1">
      <c r="A32" s="91"/>
      <c r="B32" s="79"/>
      <c r="C32" s="119" t="str">
        <f t="shared" si="4"/>
        <v>C</v>
      </c>
      <c r="D32" s="119" t="str">
        <f t="shared" si="4"/>
        <v>C</v>
      </c>
      <c r="E32" s="119" t="str">
        <f t="shared" si="4"/>
        <v>C</v>
      </c>
      <c r="F32" s="119" t="str">
        <f t="shared" si="4"/>
        <v>B</v>
      </c>
      <c r="G32" s="119" t="str">
        <f t="shared" si="4"/>
        <v>B</v>
      </c>
      <c r="H32" s="119" t="str">
        <f t="shared" si="4"/>
        <v>B</v>
      </c>
      <c r="I32" s="119" t="str">
        <f t="shared" si="4"/>
        <v>A</v>
      </c>
      <c r="J32" s="119" t="str">
        <f t="shared" si="4"/>
        <v>A</v>
      </c>
      <c r="K32" s="119" t="str">
        <f t="shared" si="4"/>
        <v>A</v>
      </c>
      <c r="L32" s="119" t="str">
        <f t="shared" si="4"/>
        <v>A</v>
      </c>
      <c r="M32" s="119" t="str">
        <f t="shared" si="4"/>
        <v>A</v>
      </c>
      <c r="N32" s="119" t="str">
        <f t="shared" si="4"/>
        <v>A</v>
      </c>
      <c r="O32" s="119" t="str">
        <f t="shared" si="4"/>
        <v>A</v>
      </c>
      <c r="P32" s="119" t="str">
        <f t="shared" si="4"/>
        <v>A</v>
      </c>
      <c r="Q32" s="119" t="str">
        <f t="shared" si="4"/>
        <v>A</v>
      </c>
      <c r="R32" s="123"/>
      <c r="S32" s="112"/>
      <c r="T32" s="103"/>
      <c r="U32" s="103"/>
      <c r="V32" s="103"/>
      <c r="W32" s="103"/>
      <c r="X32" s="103"/>
      <c r="AB32" s="125"/>
      <c r="AC32" s="103">
        <f>G217</f>
        <v>7</v>
      </c>
      <c r="AD32" s="103" t="str">
        <f t="shared" si="5"/>
        <v>C</v>
      </c>
      <c r="AE32" s="103" t="str">
        <f t="shared" si="5"/>
        <v>C</v>
      </c>
      <c r="AF32" s="103" t="str">
        <f t="shared" si="5"/>
        <v>C</v>
      </c>
      <c r="AG32" s="103" t="str">
        <f t="shared" si="5"/>
        <v>B</v>
      </c>
      <c r="AH32" s="103" t="str">
        <f t="shared" si="5"/>
        <v>B</v>
      </c>
      <c r="AI32" s="103" t="str">
        <f t="shared" si="5"/>
        <v>B</v>
      </c>
      <c r="AJ32" s="103" t="str">
        <f t="shared" si="5"/>
        <v>A</v>
      </c>
      <c r="AK32" s="103" t="str">
        <f t="shared" si="5"/>
        <v>A</v>
      </c>
      <c r="AL32" s="103" t="str">
        <f t="shared" si="5"/>
        <v>A</v>
      </c>
      <c r="AM32" s="103" t="str">
        <f t="shared" si="5"/>
        <v>A</v>
      </c>
      <c r="AN32" s="103" t="str">
        <f t="shared" si="5"/>
        <v>A</v>
      </c>
      <c r="AO32" s="103" t="str">
        <f t="shared" si="5"/>
        <v>A</v>
      </c>
      <c r="AP32" s="103" t="str">
        <f t="shared" si="5"/>
        <v>A</v>
      </c>
      <c r="AQ32" s="103" t="str">
        <f t="shared" si="5"/>
        <v>A</v>
      </c>
      <c r="AR32" s="115" t="str">
        <f t="shared" si="5"/>
        <v>A</v>
      </c>
      <c r="AT32" s="124">
        <f>IF(AD30&gt;15,1,0)</f>
        <v>1</v>
      </c>
      <c r="AU32" s="124">
        <f>IF(AD30&gt;16,1,0)</f>
        <v>1</v>
      </c>
      <c r="AV32" s="124">
        <f>IF(AD30&gt;17,1,0)</f>
        <v>1</v>
      </c>
      <c r="AW32" s="124">
        <f>IF(AD30&gt;18,1,0)</f>
        <v>1</v>
      </c>
      <c r="AX32" s="124">
        <f>IF(AD30&gt;19,1,0)</f>
        <v>1</v>
      </c>
      <c r="AY32" s="124">
        <f>IF(AD30&gt;20,1,0)</f>
        <v>1</v>
      </c>
      <c r="AZ32" s="124">
        <f>IF(AD30&gt;21,1,0)</f>
        <v>0</v>
      </c>
      <c r="BA32" s="124">
        <f>IF(AD30&gt;22,1,0)</f>
        <v>0</v>
      </c>
      <c r="BB32" s="124">
        <f>IF(AD30&gt;23,1,0)</f>
        <v>0</v>
      </c>
      <c r="BC32" s="124">
        <f>IF(AD30&gt;24,1,0)</f>
        <v>0</v>
      </c>
      <c r="BD32" s="124">
        <f>IF(AD30&gt;25,1,0)</f>
        <v>0</v>
      </c>
      <c r="BE32" s="124">
        <f>IF(AD30&gt;26,1,0)</f>
        <v>0</v>
      </c>
      <c r="BF32" s="124">
        <f>IF(AD30&gt;27,1,0)</f>
        <v>0</v>
      </c>
      <c r="BG32" s="124">
        <f>IF(AD30&gt;28,1,0)</f>
        <v>0</v>
      </c>
      <c r="BH32" s="124">
        <f>IF(AD30&gt;29,1,0)</f>
        <v>0</v>
      </c>
      <c r="BI32" s="109"/>
      <c r="BJ32" s="124">
        <f>IF(AE30&gt;15,1,0)</f>
        <v>1</v>
      </c>
      <c r="BK32" s="124">
        <f>IF(AE30&gt;16,1,0)</f>
        <v>1</v>
      </c>
      <c r="BL32" s="124">
        <f>IF(AE30&gt;17,1,0)</f>
        <v>1</v>
      </c>
      <c r="BM32" s="124">
        <f>IF(AE30&gt;18,1,0)</f>
        <v>0</v>
      </c>
      <c r="BN32" s="124">
        <f>IF(AE30&gt;19,1,0)</f>
        <v>0</v>
      </c>
      <c r="BO32" s="124">
        <f>IF(AE30&gt;20,1,0)</f>
        <v>0</v>
      </c>
      <c r="BP32" s="124">
        <f>IF(AE30&gt;21,1,0)</f>
        <v>0</v>
      </c>
      <c r="BQ32" s="124">
        <f>IF(AE30&gt;22,1,0)</f>
        <v>0</v>
      </c>
      <c r="BR32" s="124">
        <f>IF(AE30&gt;23,1,0)</f>
        <v>0</v>
      </c>
      <c r="BS32" s="124">
        <f>IF(AE30&gt;24,1,0)</f>
        <v>0</v>
      </c>
      <c r="BT32" s="124">
        <f>IF(AE30&gt;25,1,0)</f>
        <v>0</v>
      </c>
      <c r="BU32" s="124">
        <f>IF(AE30&gt;26,1,0)</f>
        <v>0</v>
      </c>
      <c r="BV32" s="124">
        <f>IF(AE30&gt;27,1,0)</f>
        <v>0</v>
      </c>
      <c r="BW32" s="124">
        <f>IF(AE30&gt;28,1,0)</f>
        <v>0</v>
      </c>
      <c r="BX32" s="124">
        <f>IF(AE30&gt;29,1,0)</f>
        <v>0</v>
      </c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</row>
    <row r="33" spans="1:94" ht="15" customHeight="1">
      <c r="A33" s="91"/>
      <c r="B33" s="79"/>
      <c r="C33" s="119" t="str">
        <f t="shared" si="4"/>
        <v>A</v>
      </c>
      <c r="D33" s="119" t="str">
        <f t="shared" si="4"/>
        <v>A</v>
      </c>
      <c r="E33" s="119" t="str">
        <f t="shared" si="4"/>
        <v>A</v>
      </c>
      <c r="F33" s="119" t="str">
        <f t="shared" si="4"/>
        <v>A</v>
      </c>
      <c r="G33" s="119" t="str">
        <f t="shared" si="4"/>
        <v>A</v>
      </c>
      <c r="H33" s="119" t="str">
        <f t="shared" si="4"/>
        <v>A</v>
      </c>
      <c r="I33" s="119" t="str">
        <f t="shared" si="4"/>
        <v>A</v>
      </c>
      <c r="J33" s="119" t="str">
        <f t="shared" si="4"/>
        <v>A</v>
      </c>
      <c r="K33" s="119" t="str">
        <f t="shared" si="4"/>
        <v>A</v>
      </c>
      <c r="L33" s="119" t="str">
        <f t="shared" si="4"/>
        <v>A</v>
      </c>
      <c r="M33" s="119" t="str">
        <f t="shared" si="4"/>
        <v>A</v>
      </c>
      <c r="N33" s="119" t="str">
        <f t="shared" si="4"/>
        <v>A</v>
      </c>
      <c r="O33" s="119" t="str">
        <f t="shared" si="4"/>
        <v>A</v>
      </c>
      <c r="P33" s="119" t="str">
        <f t="shared" si="4"/>
        <v>A</v>
      </c>
      <c r="Q33" s="119" t="str">
        <f t="shared" si="4"/>
        <v>A</v>
      </c>
      <c r="R33" s="123"/>
      <c r="S33" s="112"/>
      <c r="T33" s="103"/>
      <c r="U33" s="103"/>
      <c r="V33" s="103"/>
      <c r="W33" s="103"/>
      <c r="X33" s="103"/>
      <c r="AB33" s="125"/>
      <c r="AC33" s="103"/>
      <c r="AD33" s="103" t="str">
        <f t="shared" si="5"/>
        <v>A</v>
      </c>
      <c r="AE33" s="103" t="str">
        <f t="shared" si="5"/>
        <v>A</v>
      </c>
      <c r="AF33" s="103" t="str">
        <f t="shared" si="5"/>
        <v>A</v>
      </c>
      <c r="AG33" s="103" t="str">
        <f t="shared" si="5"/>
        <v>A</v>
      </c>
      <c r="AH33" s="103" t="str">
        <f t="shared" si="5"/>
        <v>A</v>
      </c>
      <c r="AI33" s="103" t="str">
        <f t="shared" si="5"/>
        <v>A</v>
      </c>
      <c r="AJ33" s="103" t="str">
        <f t="shared" si="5"/>
        <v>A</v>
      </c>
      <c r="AK33" s="103" t="str">
        <f t="shared" si="5"/>
        <v>A</v>
      </c>
      <c r="AL33" s="103" t="str">
        <f t="shared" si="5"/>
        <v>A</v>
      </c>
      <c r="AM33" s="103" t="str">
        <f t="shared" si="5"/>
        <v>A</v>
      </c>
      <c r="AN33" s="103" t="str">
        <f t="shared" si="5"/>
        <v>A</v>
      </c>
      <c r="AO33" s="103" t="str">
        <f t="shared" si="5"/>
        <v>A</v>
      </c>
      <c r="AP33" s="103" t="str">
        <f t="shared" si="5"/>
        <v>A</v>
      </c>
      <c r="AQ33" s="103" t="str">
        <f t="shared" si="5"/>
        <v>A</v>
      </c>
      <c r="AR33" s="115" t="str">
        <f t="shared" si="5"/>
        <v>A</v>
      </c>
      <c r="AT33" s="124">
        <f>IF(AD30&gt;30,1,0)</f>
        <v>0</v>
      </c>
      <c r="AU33" s="124">
        <f>IF(AD30&gt;31,1,0)</f>
        <v>0</v>
      </c>
      <c r="AV33" s="124">
        <f>IF(AD30&gt;32,1,0)</f>
        <v>0</v>
      </c>
      <c r="AW33" s="124">
        <f>IF(AD30&gt;33,1,0)</f>
        <v>0</v>
      </c>
      <c r="AX33" s="124">
        <f>IF(AD30&gt;34,1,0)</f>
        <v>0</v>
      </c>
      <c r="AY33" s="124">
        <f>IF(AD30&gt;35,1,0)</f>
        <v>0</v>
      </c>
      <c r="AZ33" s="124">
        <f>IF(AD30&gt;36,1,0)</f>
        <v>0</v>
      </c>
      <c r="BA33" s="124">
        <f>IF(AD30&gt;37,1,0)</f>
        <v>0</v>
      </c>
      <c r="BB33" s="124">
        <f>IF(AD30&gt;38,1,0)</f>
        <v>0</v>
      </c>
      <c r="BC33" s="124">
        <f>IF(AD30&gt;39,1,0)</f>
        <v>0</v>
      </c>
      <c r="BD33" s="124">
        <f>IF(AD30&gt;40,1,0)</f>
        <v>0</v>
      </c>
      <c r="BE33" s="124">
        <f>IF(AD30&gt;41,1,0)</f>
        <v>0</v>
      </c>
      <c r="BF33" s="124">
        <f>IF(AD30&gt;42,1,0)</f>
        <v>0</v>
      </c>
      <c r="BG33" s="124">
        <f>IF(AD30&gt;43,1,0)</f>
        <v>0</v>
      </c>
      <c r="BH33" s="124">
        <f>IF(AD30&gt;44,1,0)</f>
        <v>0</v>
      </c>
      <c r="BI33" s="109"/>
      <c r="BJ33" s="124">
        <f>IF(AE30&gt;30,1,0)</f>
        <v>0</v>
      </c>
      <c r="BK33" s="124">
        <f>IF(AE30&gt;31,1,0)</f>
        <v>0</v>
      </c>
      <c r="BL33" s="124">
        <f>IF(AE30&gt;32,1,0)</f>
        <v>0</v>
      </c>
      <c r="BM33" s="124">
        <f>IF(AE30&gt;33,1,0)</f>
        <v>0</v>
      </c>
      <c r="BN33" s="124">
        <f>IF(AE30&gt;34,1,0)</f>
        <v>0</v>
      </c>
      <c r="BO33" s="124">
        <f>IF(AE30&gt;35,1,0)</f>
        <v>0</v>
      </c>
      <c r="BP33" s="124">
        <f>IF(AE30&gt;36,1,0)</f>
        <v>0</v>
      </c>
      <c r="BQ33" s="124">
        <f>IF(AE30&gt;37,1,0)</f>
        <v>0</v>
      </c>
      <c r="BR33" s="124">
        <f>IF(AE30&gt;38,1,0)</f>
        <v>0</v>
      </c>
      <c r="BS33" s="124">
        <f>IF(AE30&gt;39,1,0)</f>
        <v>0</v>
      </c>
      <c r="BT33" s="124">
        <f>IF(AE30&gt;40,1,0)</f>
        <v>0</v>
      </c>
      <c r="BU33" s="124">
        <f>IF(AE30&gt;41,1,0)</f>
        <v>0</v>
      </c>
      <c r="BV33" s="124">
        <f>IF(AE30&gt;42,1,0)</f>
        <v>0</v>
      </c>
      <c r="BW33" s="124">
        <f>IF(AE30&gt;43,1,0)</f>
        <v>0</v>
      </c>
      <c r="BX33" s="124">
        <f>IF(AE30&gt;44,1,0)</f>
        <v>0</v>
      </c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</row>
    <row r="34" spans="1:94" ht="15" customHeight="1">
      <c r="A34" s="91"/>
      <c r="B34" s="79"/>
      <c r="C34" s="119" t="str">
        <f t="shared" si="4"/>
        <v>A</v>
      </c>
      <c r="D34" s="119" t="str">
        <f t="shared" si="4"/>
        <v>A</v>
      </c>
      <c r="E34" s="119" t="str">
        <f t="shared" si="4"/>
        <v>A</v>
      </c>
      <c r="F34" s="119" t="str">
        <f t="shared" si="4"/>
        <v>A</v>
      </c>
      <c r="G34" s="119" t="str">
        <f t="shared" si="4"/>
        <v>A</v>
      </c>
      <c r="H34" s="119" t="str">
        <f t="shared" si="4"/>
        <v>A</v>
      </c>
      <c r="I34" s="119" t="str">
        <f t="shared" si="4"/>
        <v>A</v>
      </c>
      <c r="J34" s="119" t="str">
        <f t="shared" si="4"/>
        <v>A</v>
      </c>
      <c r="K34" s="119" t="str">
        <f t="shared" si="4"/>
        <v>A</v>
      </c>
      <c r="L34" s="119" t="str">
        <f t="shared" si="4"/>
        <v>A</v>
      </c>
      <c r="M34" s="119" t="str">
        <f t="shared" si="4"/>
        <v>A</v>
      </c>
      <c r="N34" s="119" t="str">
        <f t="shared" si="4"/>
        <v>A</v>
      </c>
      <c r="O34" s="119" t="str">
        <f t="shared" si="4"/>
        <v>A</v>
      </c>
      <c r="P34" s="119" t="str">
        <f t="shared" si="4"/>
        <v>A</v>
      </c>
      <c r="Q34" s="119" t="str">
        <f t="shared" si="4"/>
        <v>A</v>
      </c>
      <c r="R34" s="123"/>
      <c r="S34" s="112"/>
      <c r="T34" s="103"/>
      <c r="U34" s="103"/>
      <c r="V34" s="103"/>
      <c r="W34" s="103"/>
      <c r="X34" s="103"/>
      <c r="AB34" s="126"/>
      <c r="AC34" s="65"/>
      <c r="AD34" s="103" t="str">
        <f t="shared" si="5"/>
        <v>A</v>
      </c>
      <c r="AE34" s="103" t="str">
        <f t="shared" si="5"/>
        <v>A</v>
      </c>
      <c r="AF34" s="103" t="str">
        <f t="shared" si="5"/>
        <v>A</v>
      </c>
      <c r="AG34" s="103" t="str">
        <f t="shared" si="5"/>
        <v>A</v>
      </c>
      <c r="AH34" s="103" t="str">
        <f t="shared" si="5"/>
        <v>A</v>
      </c>
      <c r="AI34" s="103" t="str">
        <f t="shared" si="5"/>
        <v>A</v>
      </c>
      <c r="AJ34" s="103" t="str">
        <f t="shared" si="5"/>
        <v>A</v>
      </c>
      <c r="AK34" s="103" t="str">
        <f t="shared" si="5"/>
        <v>A</v>
      </c>
      <c r="AL34" s="103" t="str">
        <f t="shared" si="5"/>
        <v>A</v>
      </c>
      <c r="AM34" s="103" t="str">
        <f t="shared" si="5"/>
        <v>A</v>
      </c>
      <c r="AN34" s="103" t="str">
        <f t="shared" si="5"/>
        <v>A</v>
      </c>
      <c r="AO34" s="103" t="str">
        <f t="shared" si="5"/>
        <v>A</v>
      </c>
      <c r="AP34" s="103" t="str">
        <f t="shared" si="5"/>
        <v>A</v>
      </c>
      <c r="AQ34" s="103" t="str">
        <f t="shared" si="5"/>
        <v>A</v>
      </c>
      <c r="AR34" s="115" t="str">
        <f t="shared" si="5"/>
        <v>A</v>
      </c>
      <c r="AT34" s="124">
        <f>IF(AD30&gt;45,1,0)</f>
        <v>0</v>
      </c>
      <c r="AU34" s="124">
        <f>IF(AD30&gt;46,1,0)</f>
        <v>0</v>
      </c>
      <c r="AV34" s="124">
        <f>IF(AD30&gt;47,1,0)</f>
        <v>0</v>
      </c>
      <c r="AW34" s="124">
        <f>IF(AD30&gt;48,1,0)</f>
        <v>0</v>
      </c>
      <c r="AX34" s="124">
        <f>IF(AD30&gt;49,1,0)</f>
        <v>0</v>
      </c>
      <c r="AY34" s="124">
        <f>IF(AD30&gt;50,1,0)</f>
        <v>0</v>
      </c>
      <c r="AZ34" s="124">
        <f>IF(AD30&gt;51,1,0)</f>
        <v>0</v>
      </c>
      <c r="BA34" s="124">
        <f>IF(AD30&gt;52,1,0)</f>
        <v>0</v>
      </c>
      <c r="BB34" s="124">
        <f>IF(AD30&gt;53,1,0)</f>
        <v>0</v>
      </c>
      <c r="BC34" s="124">
        <f>IF(AD30&gt;54,1,0)</f>
        <v>0</v>
      </c>
      <c r="BD34" s="124">
        <f>IF(AD30&gt;55,1,0)</f>
        <v>0</v>
      </c>
      <c r="BE34" s="124">
        <f>IF(AD30&gt;56,1,0)</f>
        <v>0</v>
      </c>
      <c r="BF34" s="124">
        <f>IF(AD30&gt;57,1,0)</f>
        <v>0</v>
      </c>
      <c r="BG34" s="124">
        <f>IF(AD30&gt;58,1,0)</f>
        <v>0</v>
      </c>
      <c r="BH34" s="124">
        <f>IF(AD30&gt;59,1,0)</f>
        <v>0</v>
      </c>
      <c r="BI34" s="116"/>
      <c r="BJ34" s="124">
        <f>IF(AE30&gt;45,1,0)</f>
        <v>0</v>
      </c>
      <c r="BK34" s="124">
        <f>IF(AE30&gt;46,1,0)</f>
        <v>0</v>
      </c>
      <c r="BL34" s="124">
        <f>IF(AE30&gt;47,1,0)</f>
        <v>0</v>
      </c>
      <c r="BM34" s="124">
        <f>IF(AE30&gt;48,1,0)</f>
        <v>0</v>
      </c>
      <c r="BN34" s="124">
        <f>IF(AE30&gt;49,1,0)</f>
        <v>0</v>
      </c>
      <c r="BO34" s="124">
        <f>IF(AE30&gt;50,1,0)</f>
        <v>0</v>
      </c>
      <c r="BP34" s="124">
        <f>IF(AE30&gt;51,1,0)</f>
        <v>0</v>
      </c>
      <c r="BQ34" s="124">
        <f>IF(AE30&gt;52,1,0)</f>
        <v>0</v>
      </c>
      <c r="BR34" s="124">
        <f>IF(AE30&gt;53,1,0)</f>
        <v>0</v>
      </c>
      <c r="BS34" s="124">
        <f>IF(AE30&gt;54,1,0)</f>
        <v>0</v>
      </c>
      <c r="BT34" s="124">
        <f>IF(AE30&gt;55,1,0)</f>
        <v>0</v>
      </c>
      <c r="BU34" s="124">
        <f>IF(AE30&gt;56,1,0)</f>
        <v>0</v>
      </c>
      <c r="BV34" s="124">
        <f>IF(AE30&gt;57,1,0)</f>
        <v>0</v>
      </c>
      <c r="BW34" s="124">
        <f>IF(AE30&gt;58,1,0)</f>
        <v>0</v>
      </c>
      <c r="BX34" s="124">
        <f>IF(AE30&gt;59,1,0)</f>
        <v>0</v>
      </c>
      <c r="BY34" s="95"/>
      <c r="BZ34" s="96"/>
      <c r="CA34" s="95"/>
      <c r="CB34" s="95"/>
      <c r="CC34" s="97"/>
      <c r="CD34" s="95"/>
      <c r="CE34" s="56"/>
      <c r="CF34" s="56"/>
      <c r="CG34" s="95"/>
      <c r="CH34" s="96"/>
      <c r="CI34" s="95"/>
      <c r="CJ34" s="95"/>
      <c r="CK34" s="97"/>
      <c r="CL34" s="95"/>
      <c r="CM34" s="56"/>
      <c r="CN34" s="56"/>
      <c r="CO34" s="56"/>
      <c r="CP34" s="56"/>
    </row>
    <row r="35" spans="1:94" ht="15" customHeight="1" thickBot="1">
      <c r="A35" s="127"/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30"/>
      <c r="T35" s="103"/>
      <c r="U35" s="103"/>
      <c r="V35" s="103"/>
      <c r="AB35" s="131"/>
      <c r="AC35" s="132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4"/>
      <c r="AS35" s="56"/>
      <c r="AT35" s="56"/>
      <c r="AU35" s="56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87"/>
      <c r="BH35" s="24"/>
      <c r="BI35" s="88"/>
      <c r="BJ35" s="89"/>
      <c r="BK35" s="24"/>
      <c r="BL35" s="88"/>
      <c r="BM35" s="24"/>
      <c r="BN35" s="90"/>
      <c r="BO35" s="87"/>
      <c r="BP35" s="24"/>
      <c r="BQ35" s="88"/>
      <c r="BR35" s="89"/>
      <c r="BS35" s="24"/>
      <c r="BT35" s="88"/>
      <c r="BU35" s="24"/>
      <c r="BV35" s="90"/>
      <c r="BW35" s="56"/>
      <c r="BX35" s="56"/>
      <c r="BY35" s="95"/>
      <c r="BZ35" s="111"/>
      <c r="CA35" s="95"/>
      <c r="CB35" s="95"/>
      <c r="CC35" s="111"/>
      <c r="CD35" s="95"/>
      <c r="CE35" s="56"/>
      <c r="CF35" s="56"/>
      <c r="CG35" s="95"/>
      <c r="CH35" s="111"/>
      <c r="CI35" s="95"/>
      <c r="CJ35" s="95"/>
      <c r="CK35" s="111"/>
      <c r="CL35" s="95"/>
      <c r="CM35" s="56"/>
      <c r="CN35" s="56"/>
      <c r="CO35" s="56"/>
      <c r="CP35" s="56"/>
    </row>
    <row r="36" spans="1:94" ht="15" customHeight="1" thickBot="1">
      <c r="A36" s="98"/>
      <c r="B36" s="99" t="s">
        <v>11</v>
      </c>
      <c r="C36" s="232" t="s">
        <v>5</v>
      </c>
      <c r="D36" s="232"/>
      <c r="E36" s="234">
        <f>AC38</f>
        <v>6</v>
      </c>
      <c r="F36" s="234"/>
      <c r="G36" s="100"/>
      <c r="H36" s="236" t="s">
        <v>6</v>
      </c>
      <c r="I36" s="236"/>
      <c r="J36" s="236"/>
      <c r="K36" s="236"/>
      <c r="L36" s="236"/>
      <c r="M36" s="236"/>
      <c r="N36" s="100"/>
      <c r="O36" s="100"/>
      <c r="P36" s="100"/>
      <c r="Q36" s="100"/>
      <c r="R36" s="101"/>
      <c r="S36" s="102"/>
      <c r="T36" s="103"/>
      <c r="U36" s="103"/>
      <c r="V36" s="103"/>
      <c r="AB36" s="104">
        <v>2</v>
      </c>
      <c r="AC36" s="105" t="s">
        <v>1</v>
      </c>
      <c r="AD36" s="105"/>
      <c r="AE36" s="105">
        <v>9</v>
      </c>
      <c r="AF36" s="105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7"/>
      <c r="BG36" s="90"/>
      <c r="BH36" s="135"/>
      <c r="BI36" s="136"/>
      <c r="BJ36" s="137"/>
      <c r="BK36" s="138"/>
      <c r="BL36" s="135"/>
      <c r="BM36" s="90"/>
      <c r="BN36" s="90"/>
      <c r="BO36" s="90"/>
      <c r="BP36" s="135"/>
      <c r="BQ36" s="136"/>
      <c r="BR36" s="137"/>
      <c r="BS36" s="138"/>
      <c r="BT36" s="135"/>
      <c r="BU36" s="90"/>
      <c r="BV36" s="90"/>
      <c r="BW36" s="56"/>
      <c r="BX36" s="56"/>
      <c r="BY36" s="95"/>
      <c r="BZ36" s="118"/>
      <c r="CA36" s="118"/>
      <c r="CB36" s="118"/>
      <c r="CC36" s="118"/>
      <c r="CD36" s="118"/>
      <c r="CE36" s="56"/>
      <c r="CF36" s="56"/>
      <c r="CG36" s="118"/>
      <c r="CH36" s="118"/>
      <c r="CI36" s="118"/>
      <c r="CJ36" s="118"/>
      <c r="CK36" s="118"/>
      <c r="CL36" s="118"/>
      <c r="CM36" s="56"/>
      <c r="CN36" s="56"/>
      <c r="CO36" s="56"/>
      <c r="CP36" s="56"/>
    </row>
    <row r="37" spans="1:94" ht="15" customHeight="1">
      <c r="A37" s="91"/>
      <c r="B37" s="79"/>
      <c r="C37" s="233"/>
      <c r="D37" s="233"/>
      <c r="E37" s="235">
        <f>AC39</f>
        <v>7</v>
      </c>
      <c r="F37" s="235"/>
      <c r="G37" s="103"/>
      <c r="H37" s="237"/>
      <c r="I37" s="237"/>
      <c r="J37" s="237"/>
      <c r="K37" s="237"/>
      <c r="L37" s="237"/>
      <c r="M37" s="237"/>
      <c r="N37" s="103"/>
      <c r="O37" s="103"/>
      <c r="P37" s="103"/>
      <c r="Q37" s="103"/>
      <c r="R37" s="103"/>
      <c r="S37" s="112"/>
      <c r="T37" s="103"/>
      <c r="U37" s="103"/>
      <c r="V37" s="103"/>
      <c r="AB37" s="113">
        <f ca="1">ROUND((RAND()*($AE$13-$AB$13)+$AB$13),0)</f>
        <v>9</v>
      </c>
      <c r="AC37" s="2">
        <f ca="1">ROUND((RAND()*($AE$13-$AB$13)+$AB$13),0)</f>
        <v>15</v>
      </c>
      <c r="AD37" s="114">
        <f>AB38*AC39</f>
        <v>21</v>
      </c>
      <c r="AE37" s="114">
        <f>AB38*AC38</f>
        <v>18</v>
      </c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15"/>
      <c r="BG37" s="87"/>
      <c r="BH37" s="24"/>
      <c r="BI37" s="88"/>
      <c r="BJ37" s="89"/>
      <c r="BK37" s="24"/>
      <c r="BL37" s="88"/>
      <c r="BM37" s="24"/>
      <c r="BN37" s="90"/>
      <c r="BO37" s="87"/>
      <c r="BP37" s="24"/>
      <c r="BQ37" s="88"/>
      <c r="BR37" s="89"/>
      <c r="BS37" s="24"/>
      <c r="BT37" s="88"/>
      <c r="BU37" s="24"/>
      <c r="BV37" s="90"/>
      <c r="BW37" s="56"/>
      <c r="BX37" s="56"/>
      <c r="BY37" s="95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ht="15" customHeight="1">
      <c r="A38" s="91"/>
      <c r="B38" s="79"/>
      <c r="C38" s="119" t="str">
        <f aca="true" t="shared" si="6" ref="C38:Q41">AD38</f>
        <v>C</v>
      </c>
      <c r="D38" s="119" t="str">
        <f t="shared" si="6"/>
        <v>C</v>
      </c>
      <c r="E38" s="119" t="str">
        <f t="shared" si="6"/>
        <v>C</v>
      </c>
      <c r="F38" s="119" t="str">
        <f t="shared" si="6"/>
        <v>C</v>
      </c>
      <c r="G38" s="119" t="str">
        <f t="shared" si="6"/>
        <v>C</v>
      </c>
      <c r="H38" s="119" t="str">
        <f t="shared" si="6"/>
        <v>C</v>
      </c>
      <c r="I38" s="119" t="str">
        <f t="shared" si="6"/>
        <v>C</v>
      </c>
      <c r="J38" s="119" t="str">
        <f t="shared" si="6"/>
        <v>C</v>
      </c>
      <c r="K38" s="119" t="str">
        <f t="shared" si="6"/>
        <v>C</v>
      </c>
      <c r="L38" s="119" t="str">
        <f t="shared" si="6"/>
        <v>C</v>
      </c>
      <c r="M38" s="119" t="str">
        <f t="shared" si="6"/>
        <v>C</v>
      </c>
      <c r="N38" s="119" t="str">
        <f t="shared" si="6"/>
        <v>C</v>
      </c>
      <c r="O38" s="119" t="str">
        <f t="shared" si="6"/>
        <v>C</v>
      </c>
      <c r="P38" s="119" t="str">
        <f t="shared" si="6"/>
        <v>C</v>
      </c>
      <c r="Q38" s="119" t="str">
        <f t="shared" si="6"/>
        <v>C</v>
      </c>
      <c r="R38" s="120"/>
      <c r="S38" s="112"/>
      <c r="T38" s="103"/>
      <c r="U38" s="103"/>
      <c r="V38" s="103"/>
      <c r="AB38" s="125">
        <f ca="1">2+ROUND(RAND()*2,0)</f>
        <v>3</v>
      </c>
      <c r="AC38" s="103">
        <f>O216</f>
        <v>6</v>
      </c>
      <c r="AD38" s="103" t="str">
        <f aca="true" t="shared" si="7" ref="AD38:AR41">IF(AND(AT38=BJ38,BJ38=1),"C",IF(AT38&gt;BJ38,"B","A"))</f>
        <v>C</v>
      </c>
      <c r="AE38" s="103" t="str">
        <f t="shared" si="7"/>
        <v>C</v>
      </c>
      <c r="AF38" s="103" t="str">
        <f t="shared" si="7"/>
        <v>C</v>
      </c>
      <c r="AG38" s="103" t="str">
        <f t="shared" si="7"/>
        <v>C</v>
      </c>
      <c r="AH38" s="103" t="str">
        <f t="shared" si="7"/>
        <v>C</v>
      </c>
      <c r="AI38" s="103" t="str">
        <f t="shared" si="7"/>
        <v>C</v>
      </c>
      <c r="AJ38" s="103" t="str">
        <f t="shared" si="7"/>
        <v>C</v>
      </c>
      <c r="AK38" s="103" t="str">
        <f t="shared" si="7"/>
        <v>C</v>
      </c>
      <c r="AL38" s="103" t="str">
        <f t="shared" si="7"/>
        <v>C</v>
      </c>
      <c r="AM38" s="103" t="str">
        <f t="shared" si="7"/>
        <v>C</v>
      </c>
      <c r="AN38" s="103" t="str">
        <f t="shared" si="7"/>
        <v>C</v>
      </c>
      <c r="AO38" s="103" t="str">
        <f t="shared" si="7"/>
        <v>C</v>
      </c>
      <c r="AP38" s="103" t="str">
        <f t="shared" si="7"/>
        <v>C</v>
      </c>
      <c r="AQ38" s="103" t="str">
        <f t="shared" si="7"/>
        <v>C</v>
      </c>
      <c r="AR38" s="115" t="str">
        <f t="shared" si="7"/>
        <v>C</v>
      </c>
      <c r="AT38" s="18">
        <f>IF(AD37&gt;1,1,0)</f>
        <v>1</v>
      </c>
      <c r="AU38" s="2">
        <f>IF(AD37&gt;1,1,0)</f>
        <v>1</v>
      </c>
      <c r="AV38" s="18">
        <f>IF(AD37&gt;2,1,0)</f>
        <v>1</v>
      </c>
      <c r="AW38" s="2">
        <f>IF(AD37&gt;3,1,0)</f>
        <v>1</v>
      </c>
      <c r="AX38" s="18">
        <f>IF(AD37&gt;4,1,0)</f>
        <v>1</v>
      </c>
      <c r="AY38" s="18">
        <f>IF(AD37&gt;5,1,0)</f>
        <v>1</v>
      </c>
      <c r="AZ38" s="18">
        <f>IF(AD37&gt;6,1,0)</f>
        <v>1</v>
      </c>
      <c r="BA38" s="18">
        <f>IF(AD37&gt;7,1,0)</f>
        <v>1</v>
      </c>
      <c r="BB38" s="18">
        <f>IF(AD37&gt;8,1,0)</f>
        <v>1</v>
      </c>
      <c r="BC38" s="18">
        <f>IF(AD37&gt;9,1,0)</f>
        <v>1</v>
      </c>
      <c r="BD38" s="18">
        <f>IF(AD37&gt;10,1,0)</f>
        <v>1</v>
      </c>
      <c r="BE38" s="18">
        <f>IF(AD37&gt;11,1,0)</f>
        <v>1</v>
      </c>
      <c r="BF38" s="18">
        <f>IF(AD37&gt;12,1,0)</f>
        <v>1</v>
      </c>
      <c r="BG38" s="18">
        <f>IF(AD37&gt;13,1,0)</f>
        <v>1</v>
      </c>
      <c r="BH38" s="124">
        <f>IF(AD37&gt;14,1,0)</f>
        <v>1</v>
      </c>
      <c r="BI38" s="122"/>
      <c r="BJ38" s="18">
        <f>IF(AE37&gt;1,1,0)</f>
        <v>1</v>
      </c>
      <c r="BK38" s="2">
        <f>IF(AE37&gt;1,1,0)</f>
        <v>1</v>
      </c>
      <c r="BL38" s="18">
        <f>IF(AE37&gt;2,1,0)</f>
        <v>1</v>
      </c>
      <c r="BM38" s="2">
        <f>IF(AE37&gt;3,1,0)</f>
        <v>1</v>
      </c>
      <c r="BN38" s="18">
        <f>IF(AE37&gt;4,1,0)</f>
        <v>1</v>
      </c>
      <c r="BO38" s="18">
        <f>IF(AE37&gt;5,1,0)</f>
        <v>1</v>
      </c>
      <c r="BP38" s="18">
        <f>IF(AE37&gt;6,1,0)</f>
        <v>1</v>
      </c>
      <c r="BQ38" s="18">
        <f>IF(AE37&gt;7,1,0)</f>
        <v>1</v>
      </c>
      <c r="BR38" s="18">
        <f>IF(AE37&gt;8,1,0)</f>
        <v>1</v>
      </c>
      <c r="BS38" s="18">
        <f>IF(AE37&gt;9,1,0)</f>
        <v>1</v>
      </c>
      <c r="BT38" s="18">
        <f>IF(AE37&gt;10,1,0)</f>
        <v>1</v>
      </c>
      <c r="BU38" s="18">
        <f>IF(AE37&gt;11,1,0)</f>
        <v>1</v>
      </c>
      <c r="BV38" s="18">
        <f>IF(AE37&gt;12,1,0)</f>
        <v>1</v>
      </c>
      <c r="BW38" s="18">
        <f>IF(AE37&gt;13,1,0)</f>
        <v>1</v>
      </c>
      <c r="BX38" s="18">
        <f>IF(AE37&gt;14,1,0)</f>
        <v>1</v>
      </c>
      <c r="BY38" s="118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ht="15" customHeight="1">
      <c r="A39" s="91"/>
      <c r="B39" s="79"/>
      <c r="C39" s="119" t="str">
        <f t="shared" si="6"/>
        <v>C</v>
      </c>
      <c r="D39" s="119" t="str">
        <f t="shared" si="6"/>
        <v>C</v>
      </c>
      <c r="E39" s="119" t="str">
        <f t="shared" si="6"/>
        <v>C</v>
      </c>
      <c r="F39" s="119" t="str">
        <f t="shared" si="6"/>
        <v>B</v>
      </c>
      <c r="G39" s="119" t="str">
        <f t="shared" si="6"/>
        <v>B</v>
      </c>
      <c r="H39" s="119" t="str">
        <f t="shared" si="6"/>
        <v>B</v>
      </c>
      <c r="I39" s="119" t="str">
        <f t="shared" si="6"/>
        <v>A</v>
      </c>
      <c r="J39" s="119" t="str">
        <f t="shared" si="6"/>
        <v>A</v>
      </c>
      <c r="K39" s="119" t="str">
        <f t="shared" si="6"/>
        <v>A</v>
      </c>
      <c r="L39" s="119" t="str">
        <f t="shared" si="6"/>
        <v>A</v>
      </c>
      <c r="M39" s="119" t="str">
        <f t="shared" si="6"/>
        <v>A</v>
      </c>
      <c r="N39" s="119" t="str">
        <f t="shared" si="6"/>
        <v>A</v>
      </c>
      <c r="O39" s="119" t="str">
        <f t="shared" si="6"/>
        <v>A</v>
      </c>
      <c r="P39" s="119" t="str">
        <f t="shared" si="6"/>
        <v>A</v>
      </c>
      <c r="Q39" s="119" t="str">
        <f t="shared" si="6"/>
        <v>A</v>
      </c>
      <c r="R39" s="123"/>
      <c r="S39" s="112"/>
      <c r="T39" s="103"/>
      <c r="U39" s="103"/>
      <c r="V39" s="103"/>
      <c r="AB39" s="125"/>
      <c r="AC39" s="103">
        <f>O217</f>
        <v>7</v>
      </c>
      <c r="AD39" s="103" t="str">
        <f t="shared" si="7"/>
        <v>C</v>
      </c>
      <c r="AE39" s="103" t="str">
        <f t="shared" si="7"/>
        <v>C</v>
      </c>
      <c r="AF39" s="103" t="str">
        <f t="shared" si="7"/>
        <v>C</v>
      </c>
      <c r="AG39" s="103" t="str">
        <f t="shared" si="7"/>
        <v>B</v>
      </c>
      <c r="AH39" s="103" t="str">
        <f t="shared" si="7"/>
        <v>B</v>
      </c>
      <c r="AI39" s="103" t="str">
        <f t="shared" si="7"/>
        <v>B</v>
      </c>
      <c r="AJ39" s="103" t="str">
        <f t="shared" si="7"/>
        <v>A</v>
      </c>
      <c r="AK39" s="103" t="str">
        <f t="shared" si="7"/>
        <v>A</v>
      </c>
      <c r="AL39" s="103" t="str">
        <f t="shared" si="7"/>
        <v>A</v>
      </c>
      <c r="AM39" s="103" t="str">
        <f t="shared" si="7"/>
        <v>A</v>
      </c>
      <c r="AN39" s="103" t="str">
        <f t="shared" si="7"/>
        <v>A</v>
      </c>
      <c r="AO39" s="103" t="str">
        <f t="shared" si="7"/>
        <v>A</v>
      </c>
      <c r="AP39" s="103" t="str">
        <f t="shared" si="7"/>
        <v>A</v>
      </c>
      <c r="AQ39" s="103" t="str">
        <f t="shared" si="7"/>
        <v>A</v>
      </c>
      <c r="AR39" s="115" t="str">
        <f t="shared" si="7"/>
        <v>A</v>
      </c>
      <c r="AT39" s="124">
        <f>IF(AD37&gt;15,1,0)</f>
        <v>1</v>
      </c>
      <c r="AU39" s="124">
        <f>IF(AD37&gt;16,1,0)</f>
        <v>1</v>
      </c>
      <c r="AV39" s="124">
        <f>IF(AD37&gt;17,1,0)</f>
        <v>1</v>
      </c>
      <c r="AW39" s="124">
        <f>IF(AD37&gt;18,1,0)</f>
        <v>1</v>
      </c>
      <c r="AX39" s="124">
        <f>IF(AD37&gt;19,1,0)</f>
        <v>1</v>
      </c>
      <c r="AY39" s="124">
        <f>IF(AD37&gt;20,1,0)</f>
        <v>1</v>
      </c>
      <c r="AZ39" s="124">
        <f>IF(AD37&gt;21,1,0)</f>
        <v>0</v>
      </c>
      <c r="BA39" s="124">
        <f>IF(AD37&gt;22,1,0)</f>
        <v>0</v>
      </c>
      <c r="BB39" s="124">
        <f>IF(AD37&gt;23,1,0)</f>
        <v>0</v>
      </c>
      <c r="BC39" s="124">
        <f>IF(AD37&gt;24,1,0)</f>
        <v>0</v>
      </c>
      <c r="BD39" s="124">
        <f>IF(AD37&gt;25,1,0)</f>
        <v>0</v>
      </c>
      <c r="BE39" s="124">
        <f>IF(AD37&gt;26,1,0)</f>
        <v>0</v>
      </c>
      <c r="BF39" s="124">
        <f>IF(AD37&gt;27,1,0)</f>
        <v>0</v>
      </c>
      <c r="BG39" s="124">
        <f>IF(AD37&gt;28,1,0)</f>
        <v>0</v>
      </c>
      <c r="BH39" s="124">
        <f>IF(AD37&gt;29,1,0)</f>
        <v>0</v>
      </c>
      <c r="BI39" s="109"/>
      <c r="BJ39" s="124">
        <f>IF(AE37&gt;15,1,0)</f>
        <v>1</v>
      </c>
      <c r="BK39" s="124">
        <f>IF(AE37&gt;16,1,0)</f>
        <v>1</v>
      </c>
      <c r="BL39" s="124">
        <f>IF(AE37&gt;17,1,0)</f>
        <v>1</v>
      </c>
      <c r="BM39" s="124">
        <f>IF(AE37&gt;18,1,0)</f>
        <v>0</v>
      </c>
      <c r="BN39" s="124">
        <f>IF(AE37&gt;19,1,0)</f>
        <v>0</v>
      </c>
      <c r="BO39" s="124">
        <f>IF(AE37&gt;20,1,0)</f>
        <v>0</v>
      </c>
      <c r="BP39" s="124">
        <f>IF(AE37&gt;21,1,0)</f>
        <v>0</v>
      </c>
      <c r="BQ39" s="124">
        <f>IF(AE37&gt;22,1,0)</f>
        <v>0</v>
      </c>
      <c r="BR39" s="124">
        <f>IF(AE37&gt;23,1,0)</f>
        <v>0</v>
      </c>
      <c r="BS39" s="124">
        <f>IF(AE37&gt;24,1,0)</f>
        <v>0</v>
      </c>
      <c r="BT39" s="124">
        <f>IF(AE37&gt;25,1,0)</f>
        <v>0</v>
      </c>
      <c r="BU39" s="124">
        <f>IF(AE37&gt;26,1,0)</f>
        <v>0</v>
      </c>
      <c r="BV39" s="124">
        <f>IF(AE37&gt;27,1,0)</f>
        <v>0</v>
      </c>
      <c r="BW39" s="124">
        <f>IF(AE37&gt;28,1,0)</f>
        <v>0</v>
      </c>
      <c r="BX39" s="124">
        <f>IF(AE37&gt;29,1,0)</f>
        <v>0</v>
      </c>
      <c r="BY39" s="56"/>
      <c r="BZ39" s="96"/>
      <c r="CA39" s="95"/>
      <c r="CB39" s="95"/>
      <c r="CC39" s="97"/>
      <c r="CD39" s="95"/>
      <c r="CE39" s="56"/>
      <c r="CF39" s="56"/>
      <c r="CG39" s="95"/>
      <c r="CH39" s="96"/>
      <c r="CI39" s="95"/>
      <c r="CJ39" s="95"/>
      <c r="CK39" s="97"/>
      <c r="CL39" s="95"/>
      <c r="CM39" s="56"/>
      <c r="CN39" s="56"/>
      <c r="CO39" s="56"/>
      <c r="CP39" s="56"/>
    </row>
    <row r="40" spans="1:94" ht="15" customHeight="1">
      <c r="A40" s="91"/>
      <c r="B40" s="79"/>
      <c r="C40" s="119" t="str">
        <f t="shared" si="6"/>
        <v>A</v>
      </c>
      <c r="D40" s="119" t="str">
        <f t="shared" si="6"/>
        <v>A</v>
      </c>
      <c r="E40" s="119" t="str">
        <f t="shared" si="6"/>
        <v>A</v>
      </c>
      <c r="F40" s="119" t="str">
        <f t="shared" si="6"/>
        <v>A</v>
      </c>
      <c r="G40" s="119" t="str">
        <f t="shared" si="6"/>
        <v>A</v>
      </c>
      <c r="H40" s="119" t="str">
        <f t="shared" si="6"/>
        <v>A</v>
      </c>
      <c r="I40" s="119" t="str">
        <f t="shared" si="6"/>
        <v>A</v>
      </c>
      <c r="J40" s="119" t="str">
        <f t="shared" si="6"/>
        <v>A</v>
      </c>
      <c r="K40" s="119" t="str">
        <f t="shared" si="6"/>
        <v>A</v>
      </c>
      <c r="L40" s="119" t="str">
        <f t="shared" si="6"/>
        <v>A</v>
      </c>
      <c r="M40" s="119" t="str">
        <f t="shared" si="6"/>
        <v>A</v>
      </c>
      <c r="N40" s="119" t="str">
        <f t="shared" si="6"/>
        <v>A</v>
      </c>
      <c r="O40" s="119" t="str">
        <f t="shared" si="6"/>
        <v>A</v>
      </c>
      <c r="P40" s="119" t="str">
        <f t="shared" si="6"/>
        <v>A</v>
      </c>
      <c r="Q40" s="119" t="str">
        <f t="shared" si="6"/>
        <v>A</v>
      </c>
      <c r="R40" s="123"/>
      <c r="S40" s="112"/>
      <c r="T40" s="103"/>
      <c r="U40" s="103"/>
      <c r="V40" s="103"/>
      <c r="AB40" s="125"/>
      <c r="AC40" s="103"/>
      <c r="AD40" s="103" t="str">
        <f t="shared" si="7"/>
        <v>A</v>
      </c>
      <c r="AE40" s="103" t="str">
        <f t="shared" si="7"/>
        <v>A</v>
      </c>
      <c r="AF40" s="103" t="str">
        <f t="shared" si="7"/>
        <v>A</v>
      </c>
      <c r="AG40" s="103" t="str">
        <f t="shared" si="7"/>
        <v>A</v>
      </c>
      <c r="AH40" s="103" t="str">
        <f t="shared" si="7"/>
        <v>A</v>
      </c>
      <c r="AI40" s="103" t="str">
        <f t="shared" si="7"/>
        <v>A</v>
      </c>
      <c r="AJ40" s="103" t="str">
        <f t="shared" si="7"/>
        <v>A</v>
      </c>
      <c r="AK40" s="103" t="str">
        <f t="shared" si="7"/>
        <v>A</v>
      </c>
      <c r="AL40" s="103" t="str">
        <f t="shared" si="7"/>
        <v>A</v>
      </c>
      <c r="AM40" s="103" t="str">
        <f t="shared" si="7"/>
        <v>A</v>
      </c>
      <c r="AN40" s="103" t="str">
        <f t="shared" si="7"/>
        <v>A</v>
      </c>
      <c r="AO40" s="103" t="str">
        <f t="shared" si="7"/>
        <v>A</v>
      </c>
      <c r="AP40" s="103" t="str">
        <f t="shared" si="7"/>
        <v>A</v>
      </c>
      <c r="AQ40" s="103" t="str">
        <f t="shared" si="7"/>
        <v>A</v>
      </c>
      <c r="AR40" s="115" t="str">
        <f t="shared" si="7"/>
        <v>A</v>
      </c>
      <c r="AT40" s="124">
        <f>IF(AD37&gt;30,1,0)</f>
        <v>0</v>
      </c>
      <c r="AU40" s="124">
        <f>IF(AD37&gt;31,1,0)</f>
        <v>0</v>
      </c>
      <c r="AV40" s="124">
        <f>IF(AD37&gt;32,1,0)</f>
        <v>0</v>
      </c>
      <c r="AW40" s="124">
        <f>IF(AD37&gt;33,1,0)</f>
        <v>0</v>
      </c>
      <c r="AX40" s="124">
        <f>IF(AD37&gt;34,1,0)</f>
        <v>0</v>
      </c>
      <c r="AY40" s="124">
        <f>IF(AD37&gt;35,1,0)</f>
        <v>0</v>
      </c>
      <c r="AZ40" s="124">
        <f>IF(AD37&gt;36,1,0)</f>
        <v>0</v>
      </c>
      <c r="BA40" s="124">
        <f>IF(AD37&gt;37,1,0)</f>
        <v>0</v>
      </c>
      <c r="BB40" s="124">
        <f>IF(AD37&gt;38,1,0)</f>
        <v>0</v>
      </c>
      <c r="BC40" s="124">
        <f>IF(AD37&gt;39,1,0)</f>
        <v>0</v>
      </c>
      <c r="BD40" s="124">
        <f>IF(AD37&gt;40,1,0)</f>
        <v>0</v>
      </c>
      <c r="BE40" s="124">
        <f>IF(AD37&gt;41,1,0)</f>
        <v>0</v>
      </c>
      <c r="BF40" s="124">
        <f>IF(AD37&gt;42,1,0)</f>
        <v>0</v>
      </c>
      <c r="BG40" s="124">
        <f>IF(AD37&gt;43,1,0)</f>
        <v>0</v>
      </c>
      <c r="BH40" s="124">
        <f>IF(AD37&gt;44,1,0)</f>
        <v>0</v>
      </c>
      <c r="BI40" s="109"/>
      <c r="BJ40" s="124">
        <f>IF(AE37&gt;30,1,0)</f>
        <v>0</v>
      </c>
      <c r="BK40" s="124">
        <f>IF(AE37&gt;31,1,0)</f>
        <v>0</v>
      </c>
      <c r="BL40" s="124">
        <f>IF(AE37&gt;32,1,0)</f>
        <v>0</v>
      </c>
      <c r="BM40" s="124">
        <f>IF(AE37&gt;33,1,0)</f>
        <v>0</v>
      </c>
      <c r="BN40" s="124">
        <f>IF(AE37&gt;34,1,0)</f>
        <v>0</v>
      </c>
      <c r="BO40" s="124">
        <f>IF(AE37&gt;35,1,0)</f>
        <v>0</v>
      </c>
      <c r="BP40" s="124">
        <f>IF(AE37&gt;36,1,0)</f>
        <v>0</v>
      </c>
      <c r="BQ40" s="124">
        <f>IF(AE37&gt;37,1,0)</f>
        <v>0</v>
      </c>
      <c r="BR40" s="124">
        <f>IF(AE37&gt;38,1,0)</f>
        <v>0</v>
      </c>
      <c r="BS40" s="124">
        <f>IF(AE37&gt;39,1,0)</f>
        <v>0</v>
      </c>
      <c r="BT40" s="124">
        <f>IF(AE37&gt;40,1,0)</f>
        <v>0</v>
      </c>
      <c r="BU40" s="124">
        <f>IF(AE37&gt;41,1,0)</f>
        <v>0</v>
      </c>
      <c r="BV40" s="124">
        <f>IF(AE37&gt;42,1,0)</f>
        <v>0</v>
      </c>
      <c r="BW40" s="124">
        <f>IF(AE37&gt;43,1,0)</f>
        <v>0</v>
      </c>
      <c r="BX40" s="124">
        <f>IF(AE37&gt;44,1,0)</f>
        <v>0</v>
      </c>
      <c r="BY40" s="56"/>
      <c r="BZ40" s="111"/>
      <c r="CA40" s="95"/>
      <c r="CB40" s="95"/>
      <c r="CC40" s="111"/>
      <c r="CD40" s="95"/>
      <c r="CE40" s="56"/>
      <c r="CF40" s="56"/>
      <c r="CG40" s="95"/>
      <c r="CH40" s="111"/>
      <c r="CI40" s="95"/>
      <c r="CJ40" s="95"/>
      <c r="CK40" s="111"/>
      <c r="CL40" s="95"/>
      <c r="CM40" s="56"/>
      <c r="CN40" s="56"/>
      <c r="CO40" s="56"/>
      <c r="CP40" s="56"/>
    </row>
    <row r="41" spans="1:94" ht="15" customHeight="1">
      <c r="A41" s="91"/>
      <c r="B41" s="79"/>
      <c r="C41" s="119" t="str">
        <f t="shared" si="6"/>
        <v>A</v>
      </c>
      <c r="D41" s="119" t="str">
        <f t="shared" si="6"/>
        <v>A</v>
      </c>
      <c r="E41" s="119" t="str">
        <f t="shared" si="6"/>
        <v>A</v>
      </c>
      <c r="F41" s="119" t="str">
        <f t="shared" si="6"/>
        <v>A</v>
      </c>
      <c r="G41" s="119" t="str">
        <f t="shared" si="6"/>
        <v>A</v>
      </c>
      <c r="H41" s="119" t="str">
        <f t="shared" si="6"/>
        <v>A</v>
      </c>
      <c r="I41" s="119" t="str">
        <f t="shared" si="6"/>
        <v>A</v>
      </c>
      <c r="J41" s="119" t="str">
        <f t="shared" si="6"/>
        <v>A</v>
      </c>
      <c r="K41" s="119" t="str">
        <f t="shared" si="6"/>
        <v>A</v>
      </c>
      <c r="L41" s="119" t="str">
        <f t="shared" si="6"/>
        <v>A</v>
      </c>
      <c r="M41" s="119" t="str">
        <f t="shared" si="6"/>
        <v>A</v>
      </c>
      <c r="N41" s="119" t="str">
        <f t="shared" si="6"/>
        <v>A</v>
      </c>
      <c r="O41" s="119" t="str">
        <f t="shared" si="6"/>
        <v>A</v>
      </c>
      <c r="P41" s="119" t="str">
        <f t="shared" si="6"/>
        <v>A</v>
      </c>
      <c r="Q41" s="119" t="str">
        <f t="shared" si="6"/>
        <v>A</v>
      </c>
      <c r="R41" s="123"/>
      <c r="S41" s="112"/>
      <c r="T41" s="103"/>
      <c r="U41" s="103"/>
      <c r="V41" s="103"/>
      <c r="AB41" s="126"/>
      <c r="AC41" s="65"/>
      <c r="AD41" s="103" t="str">
        <f t="shared" si="7"/>
        <v>A</v>
      </c>
      <c r="AE41" s="103" t="str">
        <f t="shared" si="7"/>
        <v>A</v>
      </c>
      <c r="AF41" s="103" t="str">
        <f t="shared" si="7"/>
        <v>A</v>
      </c>
      <c r="AG41" s="103" t="str">
        <f t="shared" si="7"/>
        <v>A</v>
      </c>
      <c r="AH41" s="103" t="str">
        <f t="shared" si="7"/>
        <v>A</v>
      </c>
      <c r="AI41" s="103" t="str">
        <f t="shared" si="7"/>
        <v>A</v>
      </c>
      <c r="AJ41" s="103" t="str">
        <f t="shared" si="7"/>
        <v>A</v>
      </c>
      <c r="AK41" s="103" t="str">
        <f t="shared" si="7"/>
        <v>A</v>
      </c>
      <c r="AL41" s="103" t="str">
        <f t="shared" si="7"/>
        <v>A</v>
      </c>
      <c r="AM41" s="103" t="str">
        <f t="shared" si="7"/>
        <v>A</v>
      </c>
      <c r="AN41" s="103" t="str">
        <f t="shared" si="7"/>
        <v>A</v>
      </c>
      <c r="AO41" s="103" t="str">
        <f t="shared" si="7"/>
        <v>A</v>
      </c>
      <c r="AP41" s="103" t="str">
        <f t="shared" si="7"/>
        <v>A</v>
      </c>
      <c r="AQ41" s="103" t="str">
        <f t="shared" si="7"/>
        <v>A</v>
      </c>
      <c r="AR41" s="115" t="str">
        <f t="shared" si="7"/>
        <v>A</v>
      </c>
      <c r="AT41" s="124">
        <f>IF(AD37&gt;45,1,0)</f>
        <v>0</v>
      </c>
      <c r="AU41" s="124">
        <f>IF(AD37&gt;46,1,0)</f>
        <v>0</v>
      </c>
      <c r="AV41" s="124">
        <f>IF(AD37&gt;47,1,0)</f>
        <v>0</v>
      </c>
      <c r="AW41" s="124">
        <f>IF(AD37&gt;48,1,0)</f>
        <v>0</v>
      </c>
      <c r="AX41" s="124">
        <f>IF(AD37&gt;49,1,0)</f>
        <v>0</v>
      </c>
      <c r="AY41" s="124">
        <f>IF(AD37&gt;50,1,0)</f>
        <v>0</v>
      </c>
      <c r="AZ41" s="124">
        <f>IF(AD37&gt;51,1,0)</f>
        <v>0</v>
      </c>
      <c r="BA41" s="124">
        <f>IF(AD37&gt;52,1,0)</f>
        <v>0</v>
      </c>
      <c r="BB41" s="124">
        <f>IF(AD37&gt;53,1,0)</f>
        <v>0</v>
      </c>
      <c r="BC41" s="124">
        <f>IF(AD37&gt;54,1,0)</f>
        <v>0</v>
      </c>
      <c r="BD41" s="124">
        <f>IF(AD37&gt;55,1,0)</f>
        <v>0</v>
      </c>
      <c r="BE41" s="124">
        <f>IF(AD37&gt;56,1,0)</f>
        <v>0</v>
      </c>
      <c r="BF41" s="124">
        <f>IF(AD37&gt;57,1,0)</f>
        <v>0</v>
      </c>
      <c r="BG41" s="124">
        <f>IF(AD37&gt;58,1,0)</f>
        <v>0</v>
      </c>
      <c r="BH41" s="124">
        <f>IF(AD37&gt;59,1,0)</f>
        <v>0</v>
      </c>
      <c r="BI41" s="116"/>
      <c r="BJ41" s="124">
        <f>IF(AE37&gt;45,1,0)</f>
        <v>0</v>
      </c>
      <c r="BK41" s="124">
        <f>IF(AE37&gt;46,1,0)</f>
        <v>0</v>
      </c>
      <c r="BL41" s="124">
        <f>IF(AE37&gt;47,1,0)</f>
        <v>0</v>
      </c>
      <c r="BM41" s="124">
        <f>IF(AE37&gt;48,1,0)</f>
        <v>0</v>
      </c>
      <c r="BN41" s="124">
        <f>IF(AE37&gt;49,1,0)</f>
        <v>0</v>
      </c>
      <c r="BO41" s="124">
        <f>IF(AE37&gt;50,1,0)</f>
        <v>0</v>
      </c>
      <c r="BP41" s="124">
        <f>IF(AE37&gt;51,1,0)</f>
        <v>0</v>
      </c>
      <c r="BQ41" s="124">
        <f>IF(AE37&gt;52,1,0)</f>
        <v>0</v>
      </c>
      <c r="BR41" s="124">
        <f>IF(AE37&gt;53,1,0)</f>
        <v>0</v>
      </c>
      <c r="BS41" s="124">
        <f>IF(AE37&gt;54,1,0)</f>
        <v>0</v>
      </c>
      <c r="BT41" s="124">
        <f>IF(AE37&gt;55,1,0)</f>
        <v>0</v>
      </c>
      <c r="BU41" s="124">
        <f>IF(AE37&gt;56,1,0)</f>
        <v>0</v>
      </c>
      <c r="BV41" s="124">
        <f>IF(AE37&gt;57,1,0)</f>
        <v>0</v>
      </c>
      <c r="BW41" s="124">
        <f>IF(AE37&gt;58,1,0)</f>
        <v>0</v>
      </c>
      <c r="BX41" s="124">
        <f>IF(AE37&gt;59,1,0)</f>
        <v>0</v>
      </c>
      <c r="BY41" s="95"/>
      <c r="BZ41" s="118"/>
      <c r="CA41" s="118"/>
      <c r="CB41" s="118"/>
      <c r="CC41" s="118"/>
      <c r="CD41" s="118"/>
      <c r="CE41" s="56"/>
      <c r="CF41" s="56"/>
      <c r="CG41" s="118"/>
      <c r="CH41" s="118"/>
      <c r="CI41" s="118"/>
      <c r="CJ41" s="118"/>
      <c r="CK41" s="118"/>
      <c r="CL41" s="118"/>
      <c r="CM41" s="56"/>
      <c r="CN41" s="56"/>
      <c r="CO41" s="56"/>
      <c r="CP41" s="56"/>
    </row>
    <row r="42" spans="1:94" ht="15" customHeight="1" thickBot="1">
      <c r="A42" s="127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30"/>
      <c r="T42" s="103"/>
      <c r="U42" s="103"/>
      <c r="V42" s="103"/>
      <c r="W42" s="56"/>
      <c r="X42" s="56"/>
      <c r="Y42" s="56"/>
      <c r="Z42" s="103"/>
      <c r="AA42" s="103"/>
      <c r="AB42" s="131"/>
      <c r="AC42" s="132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4"/>
      <c r="AS42" s="56"/>
      <c r="AT42" s="56"/>
      <c r="AU42" s="56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87"/>
      <c r="BH42" s="24"/>
      <c r="BI42" s="88"/>
      <c r="BJ42" s="89"/>
      <c r="BK42" s="24"/>
      <c r="BL42" s="88"/>
      <c r="BM42" s="24"/>
      <c r="BN42" s="90"/>
      <c r="BO42" s="87"/>
      <c r="BP42" s="24"/>
      <c r="BQ42" s="88"/>
      <c r="BR42" s="89"/>
      <c r="BS42" s="24"/>
      <c r="BT42" s="88"/>
      <c r="BU42" s="24"/>
      <c r="BV42" s="90"/>
      <c r="BW42" s="56"/>
      <c r="BX42" s="56"/>
      <c r="BY42" s="95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ht="15" customHeight="1" thickBot="1">
      <c r="A43" s="98"/>
      <c r="B43" s="99" t="s">
        <v>12</v>
      </c>
      <c r="C43" s="232" t="s">
        <v>5</v>
      </c>
      <c r="D43" s="232"/>
      <c r="E43" s="234">
        <f>AC45</f>
        <v>2</v>
      </c>
      <c r="F43" s="234"/>
      <c r="G43" s="100"/>
      <c r="H43" s="236" t="s">
        <v>6</v>
      </c>
      <c r="I43" s="236"/>
      <c r="J43" s="236"/>
      <c r="K43" s="236"/>
      <c r="L43" s="236"/>
      <c r="M43" s="236"/>
      <c r="N43" s="100"/>
      <c r="O43" s="100"/>
      <c r="P43" s="100"/>
      <c r="Q43" s="100"/>
      <c r="R43" s="101"/>
      <c r="S43" s="102"/>
      <c r="T43" s="103"/>
      <c r="U43" s="103"/>
      <c r="V43" s="103"/>
      <c r="W43" s="103"/>
      <c r="X43" s="103"/>
      <c r="Y43" s="103"/>
      <c r="Z43" s="103"/>
      <c r="AA43" s="103"/>
      <c r="AB43" s="104">
        <v>2</v>
      </c>
      <c r="AC43" s="105" t="s">
        <v>1</v>
      </c>
      <c r="AD43" s="105"/>
      <c r="AE43" s="105">
        <v>9</v>
      </c>
      <c r="AF43" s="105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  <c r="BG43" s="90"/>
      <c r="BH43" s="135"/>
      <c r="BI43" s="136"/>
      <c r="BJ43" s="137"/>
      <c r="BK43" s="138"/>
      <c r="BL43" s="135"/>
      <c r="BM43" s="90"/>
      <c r="BN43" s="90"/>
      <c r="BO43" s="90"/>
      <c r="BP43" s="135"/>
      <c r="BQ43" s="136"/>
      <c r="BR43" s="137"/>
      <c r="BS43" s="138"/>
      <c r="BT43" s="135"/>
      <c r="BU43" s="90"/>
      <c r="BV43" s="90"/>
      <c r="BW43" s="56"/>
      <c r="BX43" s="56"/>
      <c r="BY43" s="95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ht="15" customHeight="1">
      <c r="A44" s="91"/>
      <c r="B44" s="79"/>
      <c r="C44" s="233"/>
      <c r="D44" s="233"/>
      <c r="E44" s="235">
        <f>AC46</f>
        <v>3</v>
      </c>
      <c r="F44" s="235"/>
      <c r="G44" s="103"/>
      <c r="H44" s="237"/>
      <c r="I44" s="237"/>
      <c r="J44" s="237"/>
      <c r="K44" s="237"/>
      <c r="L44" s="237"/>
      <c r="M44" s="237"/>
      <c r="N44" s="103"/>
      <c r="O44" s="103"/>
      <c r="P44" s="103"/>
      <c r="Q44" s="103"/>
      <c r="R44" s="103"/>
      <c r="S44" s="112"/>
      <c r="T44" s="103"/>
      <c r="U44" s="103"/>
      <c r="V44" s="103"/>
      <c r="W44" s="103"/>
      <c r="X44" s="103"/>
      <c r="Y44" s="103"/>
      <c r="Z44" s="103"/>
      <c r="AA44" s="103"/>
      <c r="AB44" s="113">
        <f ca="1">ROUND((RAND()*($AE$13-$AB$13)+$AB$13),0)</f>
        <v>2</v>
      </c>
      <c r="AC44" s="2">
        <f ca="1">ROUND((RAND()*($AE$13-$AB$13)+$AB$13),0)</f>
        <v>8</v>
      </c>
      <c r="AD44" s="114">
        <f>AB45*AC46</f>
        <v>12</v>
      </c>
      <c r="AE44" s="114">
        <f>AB45*AC45</f>
        <v>8</v>
      </c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15"/>
      <c r="BG44" s="87"/>
      <c r="BH44" s="24"/>
      <c r="BI44" s="88"/>
      <c r="BJ44" s="89"/>
      <c r="BK44" s="24"/>
      <c r="BL44" s="88"/>
      <c r="BM44" s="24"/>
      <c r="BN44" s="90"/>
      <c r="BO44" s="87"/>
      <c r="BP44" s="24"/>
      <c r="BQ44" s="88"/>
      <c r="BR44" s="89"/>
      <c r="BS44" s="24"/>
      <c r="BT44" s="88"/>
      <c r="BU44" s="24"/>
      <c r="BV44" s="90"/>
      <c r="BW44" s="56"/>
      <c r="BX44" s="56"/>
      <c r="BY44" s="95"/>
      <c r="BZ44" s="96"/>
      <c r="CA44" s="95"/>
      <c r="CB44" s="95"/>
      <c r="CC44" s="97"/>
      <c r="CD44" s="95"/>
      <c r="CE44" s="56"/>
      <c r="CF44" s="56"/>
      <c r="CG44" s="95"/>
      <c r="CH44" s="96"/>
      <c r="CI44" s="95"/>
      <c r="CJ44" s="95"/>
      <c r="CK44" s="97"/>
      <c r="CL44" s="95"/>
      <c r="CM44" s="56"/>
      <c r="CN44" s="56"/>
      <c r="CO44" s="56"/>
      <c r="CP44" s="56"/>
    </row>
    <row r="45" spans="1:94" ht="15" customHeight="1">
      <c r="A45" s="91"/>
      <c r="B45" s="79"/>
      <c r="C45" s="119" t="str">
        <f aca="true" t="shared" si="8" ref="C45:Q48">AD45</f>
        <v>C</v>
      </c>
      <c r="D45" s="119" t="str">
        <f t="shared" si="8"/>
        <v>C</v>
      </c>
      <c r="E45" s="119" t="str">
        <f t="shared" si="8"/>
        <v>C</v>
      </c>
      <c r="F45" s="119" t="str">
        <f t="shared" si="8"/>
        <v>C</v>
      </c>
      <c r="G45" s="119" t="str">
        <f t="shared" si="8"/>
        <v>C</v>
      </c>
      <c r="H45" s="119" t="str">
        <f t="shared" si="8"/>
        <v>C</v>
      </c>
      <c r="I45" s="119" t="str">
        <f t="shared" si="8"/>
        <v>C</v>
      </c>
      <c r="J45" s="119" t="str">
        <f t="shared" si="8"/>
        <v>C</v>
      </c>
      <c r="K45" s="119" t="str">
        <f t="shared" si="8"/>
        <v>B</v>
      </c>
      <c r="L45" s="119" t="str">
        <f t="shared" si="8"/>
        <v>B</v>
      </c>
      <c r="M45" s="119" t="str">
        <f t="shared" si="8"/>
        <v>B</v>
      </c>
      <c r="N45" s="119" t="str">
        <f t="shared" si="8"/>
        <v>B</v>
      </c>
      <c r="O45" s="119" t="str">
        <f t="shared" si="8"/>
        <v>A</v>
      </c>
      <c r="P45" s="119" t="str">
        <f t="shared" si="8"/>
        <v>A</v>
      </c>
      <c r="Q45" s="119" t="str">
        <f t="shared" si="8"/>
        <v>A</v>
      </c>
      <c r="R45" s="120"/>
      <c r="S45" s="112"/>
      <c r="T45" s="103"/>
      <c r="U45" s="103"/>
      <c r="V45" s="103"/>
      <c r="AB45" s="125">
        <f ca="1">2+ROUND(RAND()*2,0)</f>
        <v>4</v>
      </c>
      <c r="AC45" s="103">
        <f>G221</f>
        <v>2</v>
      </c>
      <c r="AD45" s="103" t="str">
        <f aca="true" t="shared" si="9" ref="AD45:AR48">IF(AND(AT45=BJ45,BJ45=1),"C",IF(AT45&gt;BJ45,"B","A"))</f>
        <v>C</v>
      </c>
      <c r="AE45" s="103" t="str">
        <f t="shared" si="9"/>
        <v>C</v>
      </c>
      <c r="AF45" s="103" t="str">
        <f t="shared" si="9"/>
        <v>C</v>
      </c>
      <c r="AG45" s="103" t="str">
        <f t="shared" si="9"/>
        <v>C</v>
      </c>
      <c r="AH45" s="103" t="str">
        <f t="shared" si="9"/>
        <v>C</v>
      </c>
      <c r="AI45" s="103" t="str">
        <f t="shared" si="9"/>
        <v>C</v>
      </c>
      <c r="AJ45" s="103" t="str">
        <f t="shared" si="9"/>
        <v>C</v>
      </c>
      <c r="AK45" s="103" t="str">
        <f t="shared" si="9"/>
        <v>C</v>
      </c>
      <c r="AL45" s="103" t="str">
        <f t="shared" si="9"/>
        <v>B</v>
      </c>
      <c r="AM45" s="103" t="str">
        <f t="shared" si="9"/>
        <v>B</v>
      </c>
      <c r="AN45" s="103" t="str">
        <f t="shared" si="9"/>
        <v>B</v>
      </c>
      <c r="AO45" s="103" t="str">
        <f t="shared" si="9"/>
        <v>B</v>
      </c>
      <c r="AP45" s="103" t="str">
        <f t="shared" si="9"/>
        <v>A</v>
      </c>
      <c r="AQ45" s="103" t="str">
        <f t="shared" si="9"/>
        <v>A</v>
      </c>
      <c r="AR45" s="115" t="str">
        <f t="shared" si="9"/>
        <v>A</v>
      </c>
      <c r="AT45" s="18">
        <f>IF(AD44&gt;1,1,0)</f>
        <v>1</v>
      </c>
      <c r="AU45" s="2">
        <f>IF(AD44&gt;1,1,0)</f>
        <v>1</v>
      </c>
      <c r="AV45" s="18">
        <f>IF(AD44&gt;2,1,0)</f>
        <v>1</v>
      </c>
      <c r="AW45" s="2">
        <f>IF(AD44&gt;3,1,0)</f>
        <v>1</v>
      </c>
      <c r="AX45" s="18">
        <f>IF(AD44&gt;4,1,0)</f>
        <v>1</v>
      </c>
      <c r="AY45" s="18">
        <f>IF(AD44&gt;5,1,0)</f>
        <v>1</v>
      </c>
      <c r="AZ45" s="18">
        <f>IF(AD44&gt;6,1,0)</f>
        <v>1</v>
      </c>
      <c r="BA45" s="18">
        <f>IF(AD44&gt;7,1,0)</f>
        <v>1</v>
      </c>
      <c r="BB45" s="18">
        <f>IF(AD44&gt;8,1,0)</f>
        <v>1</v>
      </c>
      <c r="BC45" s="18">
        <f>IF(AD44&gt;9,1,0)</f>
        <v>1</v>
      </c>
      <c r="BD45" s="18">
        <f>IF(AD44&gt;10,1,0)</f>
        <v>1</v>
      </c>
      <c r="BE45" s="18">
        <f>IF(AD44&gt;11,1,0)</f>
        <v>1</v>
      </c>
      <c r="BF45" s="18">
        <f>IF(AD44&gt;12,1,0)</f>
        <v>0</v>
      </c>
      <c r="BG45" s="18">
        <f>IF(AD44&gt;13,1,0)</f>
        <v>0</v>
      </c>
      <c r="BH45" s="124">
        <f>IF(AD44&gt;14,1,0)</f>
        <v>0</v>
      </c>
      <c r="BI45" s="122"/>
      <c r="BJ45" s="18">
        <f>IF(AE44&gt;1,1,0)</f>
        <v>1</v>
      </c>
      <c r="BK45" s="2">
        <f>IF(AE44&gt;1,1,0)</f>
        <v>1</v>
      </c>
      <c r="BL45" s="18">
        <f>IF(AE44&gt;2,1,0)</f>
        <v>1</v>
      </c>
      <c r="BM45" s="2">
        <f>IF(AE44&gt;3,1,0)</f>
        <v>1</v>
      </c>
      <c r="BN45" s="18">
        <f>IF(AE44&gt;4,1,0)</f>
        <v>1</v>
      </c>
      <c r="BO45" s="18">
        <f>IF(AE44&gt;5,1,0)</f>
        <v>1</v>
      </c>
      <c r="BP45" s="18">
        <f>IF(AE44&gt;6,1,0)</f>
        <v>1</v>
      </c>
      <c r="BQ45" s="18">
        <f>IF(AE44&gt;7,1,0)</f>
        <v>1</v>
      </c>
      <c r="BR45" s="18">
        <f>IF(AE44&gt;8,1,0)</f>
        <v>0</v>
      </c>
      <c r="BS45" s="18">
        <f>IF(AE44&gt;9,1,0)</f>
        <v>0</v>
      </c>
      <c r="BT45" s="18">
        <f>IF(AE44&gt;10,1,0)</f>
        <v>0</v>
      </c>
      <c r="BU45" s="18">
        <f>IF(AE44&gt;11,1,0)</f>
        <v>0</v>
      </c>
      <c r="BV45" s="18">
        <f>IF(AE44&gt;12,1,0)</f>
        <v>0</v>
      </c>
      <c r="BW45" s="18">
        <f>IF(AE44&gt;13,1,0)</f>
        <v>0</v>
      </c>
      <c r="BX45" s="18">
        <f>IF(AE44&gt;14,1,0)</f>
        <v>0</v>
      </c>
      <c r="BY45" s="118"/>
      <c r="BZ45" s="111"/>
      <c r="CA45" s="95"/>
      <c r="CB45" s="95"/>
      <c r="CC45" s="111"/>
      <c r="CD45" s="95"/>
      <c r="CE45" s="56"/>
      <c r="CF45" s="56"/>
      <c r="CG45" s="95"/>
      <c r="CH45" s="111"/>
      <c r="CI45" s="95"/>
      <c r="CJ45" s="95"/>
      <c r="CK45" s="111"/>
      <c r="CL45" s="95"/>
      <c r="CM45" s="56"/>
      <c r="CN45" s="56"/>
      <c r="CO45" s="56"/>
      <c r="CP45" s="56"/>
    </row>
    <row r="46" spans="1:94" ht="15" customHeight="1">
      <c r="A46" s="91"/>
      <c r="B46" s="79"/>
      <c r="C46" s="119" t="str">
        <f t="shared" si="8"/>
        <v>A</v>
      </c>
      <c r="D46" s="119" t="str">
        <f t="shared" si="8"/>
        <v>A</v>
      </c>
      <c r="E46" s="119" t="str">
        <f t="shared" si="8"/>
        <v>A</v>
      </c>
      <c r="F46" s="119" t="str">
        <f t="shared" si="8"/>
        <v>A</v>
      </c>
      <c r="G46" s="119" t="str">
        <f t="shared" si="8"/>
        <v>A</v>
      </c>
      <c r="H46" s="119" t="str">
        <f t="shared" si="8"/>
        <v>A</v>
      </c>
      <c r="I46" s="119" t="str">
        <f t="shared" si="8"/>
        <v>A</v>
      </c>
      <c r="J46" s="119" t="str">
        <f t="shared" si="8"/>
        <v>A</v>
      </c>
      <c r="K46" s="119" t="str">
        <f t="shared" si="8"/>
        <v>A</v>
      </c>
      <c r="L46" s="119" t="str">
        <f t="shared" si="8"/>
        <v>A</v>
      </c>
      <c r="M46" s="119" t="str">
        <f t="shared" si="8"/>
        <v>A</v>
      </c>
      <c r="N46" s="119" t="str">
        <f t="shared" si="8"/>
        <v>A</v>
      </c>
      <c r="O46" s="119" t="str">
        <f t="shared" si="8"/>
        <v>A</v>
      </c>
      <c r="P46" s="119" t="str">
        <f t="shared" si="8"/>
        <v>A</v>
      </c>
      <c r="Q46" s="119" t="str">
        <f t="shared" si="8"/>
        <v>A</v>
      </c>
      <c r="R46" s="123"/>
      <c r="S46" s="112"/>
      <c r="T46" s="103"/>
      <c r="U46" s="103"/>
      <c r="V46" s="103"/>
      <c r="AB46" s="125"/>
      <c r="AC46" s="103">
        <f>G222</f>
        <v>3</v>
      </c>
      <c r="AD46" s="103" t="str">
        <f t="shared" si="9"/>
        <v>A</v>
      </c>
      <c r="AE46" s="103" t="str">
        <f t="shared" si="9"/>
        <v>A</v>
      </c>
      <c r="AF46" s="103" t="str">
        <f t="shared" si="9"/>
        <v>A</v>
      </c>
      <c r="AG46" s="103" t="str">
        <f t="shared" si="9"/>
        <v>A</v>
      </c>
      <c r="AH46" s="103" t="str">
        <f t="shared" si="9"/>
        <v>A</v>
      </c>
      <c r="AI46" s="103" t="str">
        <f t="shared" si="9"/>
        <v>A</v>
      </c>
      <c r="AJ46" s="103" t="str">
        <f t="shared" si="9"/>
        <v>A</v>
      </c>
      <c r="AK46" s="103" t="str">
        <f t="shared" si="9"/>
        <v>A</v>
      </c>
      <c r="AL46" s="103" t="str">
        <f t="shared" si="9"/>
        <v>A</v>
      </c>
      <c r="AM46" s="103" t="str">
        <f t="shared" si="9"/>
        <v>A</v>
      </c>
      <c r="AN46" s="103" t="str">
        <f t="shared" si="9"/>
        <v>A</v>
      </c>
      <c r="AO46" s="103" t="str">
        <f t="shared" si="9"/>
        <v>A</v>
      </c>
      <c r="AP46" s="103" t="str">
        <f t="shared" si="9"/>
        <v>A</v>
      </c>
      <c r="AQ46" s="103" t="str">
        <f t="shared" si="9"/>
        <v>A</v>
      </c>
      <c r="AR46" s="115" t="str">
        <f t="shared" si="9"/>
        <v>A</v>
      </c>
      <c r="AT46" s="124">
        <f>IF(AD44&gt;15,1,0)</f>
        <v>0</v>
      </c>
      <c r="AU46" s="124">
        <f>IF(AD44&gt;16,1,0)</f>
        <v>0</v>
      </c>
      <c r="AV46" s="124">
        <f>IF(AD44&gt;17,1,0)</f>
        <v>0</v>
      </c>
      <c r="AW46" s="124">
        <f>IF(AD44&gt;18,1,0)</f>
        <v>0</v>
      </c>
      <c r="AX46" s="124">
        <f>IF(AD44&gt;19,1,0)</f>
        <v>0</v>
      </c>
      <c r="AY46" s="124">
        <f>IF(AD44&gt;20,1,0)</f>
        <v>0</v>
      </c>
      <c r="AZ46" s="124">
        <f>IF(AD44&gt;21,1,0)</f>
        <v>0</v>
      </c>
      <c r="BA46" s="124">
        <f>IF(AD44&gt;22,1,0)</f>
        <v>0</v>
      </c>
      <c r="BB46" s="124">
        <f>IF(AD44&gt;23,1,0)</f>
        <v>0</v>
      </c>
      <c r="BC46" s="124">
        <f>IF(AD44&gt;24,1,0)</f>
        <v>0</v>
      </c>
      <c r="BD46" s="124">
        <f>IF(AD44&gt;25,1,0)</f>
        <v>0</v>
      </c>
      <c r="BE46" s="124">
        <f>IF(AD44&gt;26,1,0)</f>
        <v>0</v>
      </c>
      <c r="BF46" s="124">
        <f>IF(AD44&gt;27,1,0)</f>
        <v>0</v>
      </c>
      <c r="BG46" s="124">
        <f>IF(AD44&gt;28,1,0)</f>
        <v>0</v>
      </c>
      <c r="BH46" s="124">
        <f>IF(AD44&gt;29,1,0)</f>
        <v>0</v>
      </c>
      <c r="BI46" s="109"/>
      <c r="BJ46" s="124">
        <f>IF(AE44&gt;15,1,0)</f>
        <v>0</v>
      </c>
      <c r="BK46" s="124">
        <f>IF(AE44&gt;16,1,0)</f>
        <v>0</v>
      </c>
      <c r="BL46" s="124">
        <f>IF(AE44&gt;17,1,0)</f>
        <v>0</v>
      </c>
      <c r="BM46" s="124">
        <f>IF(AE44&gt;18,1,0)</f>
        <v>0</v>
      </c>
      <c r="BN46" s="124">
        <f>IF(AE44&gt;19,1,0)</f>
        <v>0</v>
      </c>
      <c r="BO46" s="124">
        <f>IF(AE44&gt;20,1,0)</f>
        <v>0</v>
      </c>
      <c r="BP46" s="124">
        <f>IF(AE44&gt;21,1,0)</f>
        <v>0</v>
      </c>
      <c r="BQ46" s="124">
        <f>IF(AE44&gt;22,1,0)</f>
        <v>0</v>
      </c>
      <c r="BR46" s="124">
        <f>IF(AE44&gt;23,1,0)</f>
        <v>0</v>
      </c>
      <c r="BS46" s="124">
        <f>IF(AE44&gt;24,1,0)</f>
        <v>0</v>
      </c>
      <c r="BT46" s="124">
        <f>IF(AE44&gt;25,1,0)</f>
        <v>0</v>
      </c>
      <c r="BU46" s="124">
        <f>IF(AE44&gt;26,1,0)</f>
        <v>0</v>
      </c>
      <c r="BV46" s="124">
        <f>IF(AE44&gt;27,1,0)</f>
        <v>0</v>
      </c>
      <c r="BW46" s="124">
        <f>IF(AE44&gt;28,1,0)</f>
        <v>0</v>
      </c>
      <c r="BX46" s="124">
        <f>IF(AE44&gt;29,1,0)</f>
        <v>0</v>
      </c>
      <c r="BY46" s="56"/>
      <c r="BZ46" s="118"/>
      <c r="CA46" s="118"/>
      <c r="CB46" s="118"/>
      <c r="CC46" s="118"/>
      <c r="CD46" s="118"/>
      <c r="CE46" s="56"/>
      <c r="CF46" s="56"/>
      <c r="CG46" s="118"/>
      <c r="CH46" s="118"/>
      <c r="CI46" s="118"/>
      <c r="CJ46" s="118"/>
      <c r="CK46" s="118"/>
      <c r="CL46" s="118"/>
      <c r="CM46" s="56"/>
      <c r="CN46" s="56"/>
      <c r="CO46" s="56"/>
      <c r="CP46" s="56"/>
    </row>
    <row r="47" spans="1:94" ht="15" customHeight="1">
      <c r="A47" s="91"/>
      <c r="B47" s="79"/>
      <c r="C47" s="119" t="str">
        <f t="shared" si="8"/>
        <v>A</v>
      </c>
      <c r="D47" s="119" t="str">
        <f t="shared" si="8"/>
        <v>A</v>
      </c>
      <c r="E47" s="119" t="str">
        <f t="shared" si="8"/>
        <v>A</v>
      </c>
      <c r="F47" s="119" t="str">
        <f t="shared" si="8"/>
        <v>A</v>
      </c>
      <c r="G47" s="119" t="str">
        <f t="shared" si="8"/>
        <v>A</v>
      </c>
      <c r="H47" s="119" t="str">
        <f t="shared" si="8"/>
        <v>A</v>
      </c>
      <c r="I47" s="119" t="str">
        <f t="shared" si="8"/>
        <v>A</v>
      </c>
      <c r="J47" s="119" t="str">
        <f t="shared" si="8"/>
        <v>A</v>
      </c>
      <c r="K47" s="119" t="str">
        <f t="shared" si="8"/>
        <v>A</v>
      </c>
      <c r="L47" s="119" t="str">
        <f t="shared" si="8"/>
        <v>A</v>
      </c>
      <c r="M47" s="119" t="str">
        <f t="shared" si="8"/>
        <v>A</v>
      </c>
      <c r="N47" s="119" t="str">
        <f t="shared" si="8"/>
        <v>A</v>
      </c>
      <c r="O47" s="119" t="str">
        <f t="shared" si="8"/>
        <v>A</v>
      </c>
      <c r="P47" s="119" t="str">
        <f t="shared" si="8"/>
        <v>A</v>
      </c>
      <c r="Q47" s="119" t="str">
        <f t="shared" si="8"/>
        <v>A</v>
      </c>
      <c r="R47" s="123"/>
      <c r="S47" s="112"/>
      <c r="T47" s="103"/>
      <c r="U47" s="103"/>
      <c r="V47" s="103"/>
      <c r="AB47" s="125"/>
      <c r="AC47" s="103"/>
      <c r="AD47" s="103" t="str">
        <f t="shared" si="9"/>
        <v>A</v>
      </c>
      <c r="AE47" s="103" t="str">
        <f t="shared" si="9"/>
        <v>A</v>
      </c>
      <c r="AF47" s="103" t="str">
        <f t="shared" si="9"/>
        <v>A</v>
      </c>
      <c r="AG47" s="103" t="str">
        <f t="shared" si="9"/>
        <v>A</v>
      </c>
      <c r="AH47" s="103" t="str">
        <f t="shared" si="9"/>
        <v>A</v>
      </c>
      <c r="AI47" s="103" t="str">
        <f t="shared" si="9"/>
        <v>A</v>
      </c>
      <c r="AJ47" s="103" t="str">
        <f t="shared" si="9"/>
        <v>A</v>
      </c>
      <c r="AK47" s="103" t="str">
        <f t="shared" si="9"/>
        <v>A</v>
      </c>
      <c r="AL47" s="103" t="str">
        <f t="shared" si="9"/>
        <v>A</v>
      </c>
      <c r="AM47" s="103" t="str">
        <f t="shared" si="9"/>
        <v>A</v>
      </c>
      <c r="AN47" s="103" t="str">
        <f t="shared" si="9"/>
        <v>A</v>
      </c>
      <c r="AO47" s="103" t="str">
        <f t="shared" si="9"/>
        <v>A</v>
      </c>
      <c r="AP47" s="103" t="str">
        <f t="shared" si="9"/>
        <v>A</v>
      </c>
      <c r="AQ47" s="103" t="str">
        <f t="shared" si="9"/>
        <v>A</v>
      </c>
      <c r="AR47" s="115" t="str">
        <f t="shared" si="9"/>
        <v>A</v>
      </c>
      <c r="AT47" s="124">
        <f>IF(AD44&gt;30,1,0)</f>
        <v>0</v>
      </c>
      <c r="AU47" s="124">
        <f>IF(AD44&gt;31,1,0)</f>
        <v>0</v>
      </c>
      <c r="AV47" s="124">
        <f>IF(AD44&gt;32,1,0)</f>
        <v>0</v>
      </c>
      <c r="AW47" s="124">
        <f>IF(AD44&gt;33,1,0)</f>
        <v>0</v>
      </c>
      <c r="AX47" s="124">
        <f>IF(AD44&gt;34,1,0)</f>
        <v>0</v>
      </c>
      <c r="AY47" s="124">
        <f>IF(AD44&gt;35,1,0)</f>
        <v>0</v>
      </c>
      <c r="AZ47" s="124">
        <f>IF(AD44&gt;36,1,0)</f>
        <v>0</v>
      </c>
      <c r="BA47" s="124">
        <f>IF(AD44&gt;37,1,0)</f>
        <v>0</v>
      </c>
      <c r="BB47" s="124">
        <f>IF(AD44&gt;38,1,0)</f>
        <v>0</v>
      </c>
      <c r="BC47" s="124">
        <f>IF(AD44&gt;39,1,0)</f>
        <v>0</v>
      </c>
      <c r="BD47" s="124">
        <f>IF(AD44&gt;40,1,0)</f>
        <v>0</v>
      </c>
      <c r="BE47" s="124">
        <f>IF(AD44&gt;41,1,0)</f>
        <v>0</v>
      </c>
      <c r="BF47" s="124">
        <f>IF(AD44&gt;42,1,0)</f>
        <v>0</v>
      </c>
      <c r="BG47" s="124">
        <f>IF(AD44&gt;43,1,0)</f>
        <v>0</v>
      </c>
      <c r="BH47" s="124">
        <f>IF(AD44&gt;44,1,0)</f>
        <v>0</v>
      </c>
      <c r="BI47" s="109"/>
      <c r="BJ47" s="124">
        <f>IF(AE44&gt;30,1,0)</f>
        <v>0</v>
      </c>
      <c r="BK47" s="124">
        <f>IF(AE44&gt;31,1,0)</f>
        <v>0</v>
      </c>
      <c r="BL47" s="124">
        <f>IF(AE44&gt;32,1,0)</f>
        <v>0</v>
      </c>
      <c r="BM47" s="124">
        <f>IF(AE44&gt;33,1,0)</f>
        <v>0</v>
      </c>
      <c r="BN47" s="124">
        <f>IF(AE44&gt;34,1,0)</f>
        <v>0</v>
      </c>
      <c r="BO47" s="124">
        <f>IF(AE44&gt;35,1,0)</f>
        <v>0</v>
      </c>
      <c r="BP47" s="124">
        <f>IF(AE44&gt;36,1,0)</f>
        <v>0</v>
      </c>
      <c r="BQ47" s="124">
        <f>IF(AE44&gt;37,1,0)</f>
        <v>0</v>
      </c>
      <c r="BR47" s="124">
        <f>IF(AE44&gt;38,1,0)</f>
        <v>0</v>
      </c>
      <c r="BS47" s="124">
        <f>IF(AE44&gt;39,1,0)</f>
        <v>0</v>
      </c>
      <c r="BT47" s="124">
        <f>IF(AE44&gt;40,1,0)</f>
        <v>0</v>
      </c>
      <c r="BU47" s="124">
        <f>IF(AE44&gt;41,1,0)</f>
        <v>0</v>
      </c>
      <c r="BV47" s="124">
        <f>IF(AE44&gt;42,1,0)</f>
        <v>0</v>
      </c>
      <c r="BW47" s="124">
        <f>IF(AE44&gt;43,1,0)</f>
        <v>0</v>
      </c>
      <c r="BX47" s="124">
        <f>IF(AE44&gt;44,1,0)</f>
        <v>0</v>
      </c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ht="15" customHeight="1">
      <c r="A48" s="91"/>
      <c r="B48" s="79"/>
      <c r="C48" s="119" t="str">
        <f t="shared" si="8"/>
        <v>A</v>
      </c>
      <c r="D48" s="119" t="str">
        <f t="shared" si="8"/>
        <v>A</v>
      </c>
      <c r="E48" s="119" t="str">
        <f t="shared" si="8"/>
        <v>A</v>
      </c>
      <c r="F48" s="119" t="str">
        <f t="shared" si="8"/>
        <v>A</v>
      </c>
      <c r="G48" s="119" t="str">
        <f t="shared" si="8"/>
        <v>A</v>
      </c>
      <c r="H48" s="119" t="str">
        <f t="shared" si="8"/>
        <v>A</v>
      </c>
      <c r="I48" s="119" t="str">
        <f t="shared" si="8"/>
        <v>A</v>
      </c>
      <c r="J48" s="119" t="str">
        <f t="shared" si="8"/>
        <v>A</v>
      </c>
      <c r="K48" s="119" t="str">
        <f t="shared" si="8"/>
        <v>A</v>
      </c>
      <c r="L48" s="119" t="str">
        <f t="shared" si="8"/>
        <v>A</v>
      </c>
      <c r="M48" s="119" t="str">
        <f t="shared" si="8"/>
        <v>A</v>
      </c>
      <c r="N48" s="119" t="str">
        <f t="shared" si="8"/>
        <v>A</v>
      </c>
      <c r="O48" s="119" t="str">
        <f t="shared" si="8"/>
        <v>A</v>
      </c>
      <c r="P48" s="119" t="str">
        <f t="shared" si="8"/>
        <v>A</v>
      </c>
      <c r="Q48" s="119" t="str">
        <f t="shared" si="8"/>
        <v>A</v>
      </c>
      <c r="R48" s="123"/>
      <c r="S48" s="112"/>
      <c r="T48" s="103"/>
      <c r="U48" s="103"/>
      <c r="V48" s="103"/>
      <c r="AB48" s="126"/>
      <c r="AC48" s="65"/>
      <c r="AD48" s="103" t="str">
        <f t="shared" si="9"/>
        <v>A</v>
      </c>
      <c r="AE48" s="103" t="str">
        <f t="shared" si="9"/>
        <v>A</v>
      </c>
      <c r="AF48" s="103" t="str">
        <f t="shared" si="9"/>
        <v>A</v>
      </c>
      <c r="AG48" s="103" t="str">
        <f t="shared" si="9"/>
        <v>A</v>
      </c>
      <c r="AH48" s="103" t="str">
        <f t="shared" si="9"/>
        <v>A</v>
      </c>
      <c r="AI48" s="103" t="str">
        <f t="shared" si="9"/>
        <v>A</v>
      </c>
      <c r="AJ48" s="103" t="str">
        <f t="shared" si="9"/>
        <v>A</v>
      </c>
      <c r="AK48" s="103" t="str">
        <f t="shared" si="9"/>
        <v>A</v>
      </c>
      <c r="AL48" s="103" t="str">
        <f t="shared" si="9"/>
        <v>A</v>
      </c>
      <c r="AM48" s="103" t="str">
        <f t="shared" si="9"/>
        <v>A</v>
      </c>
      <c r="AN48" s="103" t="str">
        <f t="shared" si="9"/>
        <v>A</v>
      </c>
      <c r="AO48" s="103" t="str">
        <f t="shared" si="9"/>
        <v>A</v>
      </c>
      <c r="AP48" s="103" t="str">
        <f t="shared" si="9"/>
        <v>A</v>
      </c>
      <c r="AQ48" s="103" t="str">
        <f t="shared" si="9"/>
        <v>A</v>
      </c>
      <c r="AR48" s="115" t="str">
        <f t="shared" si="9"/>
        <v>A</v>
      </c>
      <c r="AT48" s="124">
        <f>IF(AD44&gt;45,1,0)</f>
        <v>0</v>
      </c>
      <c r="AU48" s="124">
        <f>IF(AD44&gt;46,1,0)</f>
        <v>0</v>
      </c>
      <c r="AV48" s="124">
        <f>IF(AD44&gt;47,1,0)</f>
        <v>0</v>
      </c>
      <c r="AW48" s="124">
        <f>IF(AD44&gt;48,1,0)</f>
        <v>0</v>
      </c>
      <c r="AX48" s="124">
        <f>IF(AD44&gt;49,1,0)</f>
        <v>0</v>
      </c>
      <c r="AY48" s="124">
        <f>IF(AD44&gt;50,1,0)</f>
        <v>0</v>
      </c>
      <c r="AZ48" s="124">
        <f>IF(AD44&gt;51,1,0)</f>
        <v>0</v>
      </c>
      <c r="BA48" s="124">
        <f>IF(AD44&gt;52,1,0)</f>
        <v>0</v>
      </c>
      <c r="BB48" s="124">
        <f>IF(AD44&gt;53,1,0)</f>
        <v>0</v>
      </c>
      <c r="BC48" s="124">
        <f>IF(AD44&gt;54,1,0)</f>
        <v>0</v>
      </c>
      <c r="BD48" s="124">
        <f>IF(AD44&gt;55,1,0)</f>
        <v>0</v>
      </c>
      <c r="BE48" s="124">
        <f>IF(AD44&gt;56,1,0)</f>
        <v>0</v>
      </c>
      <c r="BF48" s="124">
        <f>IF(AD44&gt;57,1,0)</f>
        <v>0</v>
      </c>
      <c r="BG48" s="124">
        <f>IF(AD44&gt;58,1,0)</f>
        <v>0</v>
      </c>
      <c r="BH48" s="124">
        <f>IF(AD44&gt;59,1,0)</f>
        <v>0</v>
      </c>
      <c r="BI48" s="116"/>
      <c r="BJ48" s="124">
        <f>IF(AE44&gt;45,1,0)</f>
        <v>0</v>
      </c>
      <c r="BK48" s="124">
        <f>IF(AE44&gt;46,1,0)</f>
        <v>0</v>
      </c>
      <c r="BL48" s="124">
        <f>IF(AE44&gt;47,1,0)</f>
        <v>0</v>
      </c>
      <c r="BM48" s="124">
        <f>IF(AE44&gt;48,1,0)</f>
        <v>0</v>
      </c>
      <c r="BN48" s="124">
        <f>IF(AE44&gt;49,1,0)</f>
        <v>0</v>
      </c>
      <c r="BO48" s="124">
        <f>IF(AE44&gt;50,1,0)</f>
        <v>0</v>
      </c>
      <c r="BP48" s="124">
        <f>IF(AE44&gt;51,1,0)</f>
        <v>0</v>
      </c>
      <c r="BQ48" s="124">
        <f>IF(AE44&gt;52,1,0)</f>
        <v>0</v>
      </c>
      <c r="BR48" s="124">
        <f>IF(AE44&gt;53,1,0)</f>
        <v>0</v>
      </c>
      <c r="BS48" s="124">
        <f>IF(AE44&gt;54,1,0)</f>
        <v>0</v>
      </c>
      <c r="BT48" s="124">
        <f>IF(AE44&gt;55,1,0)</f>
        <v>0</v>
      </c>
      <c r="BU48" s="124">
        <f>IF(AE44&gt;56,1,0)</f>
        <v>0</v>
      </c>
      <c r="BV48" s="124">
        <f>IF(AE44&gt;57,1,0)</f>
        <v>0</v>
      </c>
      <c r="BW48" s="124">
        <f>IF(AE44&gt;58,1,0)</f>
        <v>0</v>
      </c>
      <c r="BX48" s="124">
        <f>IF(AE44&gt;59,1,0)</f>
        <v>0</v>
      </c>
      <c r="BY48" s="95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94" ht="15" customHeight="1" thickBot="1">
      <c r="A49" s="127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30"/>
      <c r="T49" s="103"/>
      <c r="U49" s="103"/>
      <c r="V49" s="103"/>
      <c r="W49" s="103"/>
      <c r="X49" s="103"/>
      <c r="AB49" s="131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4"/>
      <c r="AS49" s="56"/>
      <c r="AT49" s="56"/>
      <c r="AU49" s="56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87"/>
      <c r="BH49" s="24"/>
      <c r="BI49" s="88"/>
      <c r="BJ49" s="89"/>
      <c r="BK49" s="24"/>
      <c r="BL49" s="88"/>
      <c r="BM49" s="24"/>
      <c r="BN49" s="90"/>
      <c r="BO49" s="87"/>
      <c r="BP49" s="24"/>
      <c r="BQ49" s="88"/>
      <c r="BR49" s="89"/>
      <c r="BS49" s="24"/>
      <c r="BT49" s="88"/>
      <c r="BU49" s="24"/>
      <c r="BV49" s="90"/>
      <c r="BW49" s="56"/>
      <c r="BX49" s="56"/>
      <c r="BY49" s="95"/>
      <c r="BZ49" s="96"/>
      <c r="CA49" s="95"/>
      <c r="CB49" s="95"/>
      <c r="CC49" s="97"/>
      <c r="CD49" s="95"/>
      <c r="CE49" s="56"/>
      <c r="CF49" s="56"/>
      <c r="CG49" s="95"/>
      <c r="CH49" s="96"/>
      <c r="CI49" s="95"/>
      <c r="CJ49" s="95"/>
      <c r="CK49" s="97"/>
      <c r="CL49" s="95"/>
      <c r="CM49" s="56"/>
      <c r="CN49" s="56"/>
      <c r="CO49" s="56"/>
      <c r="CP49" s="56"/>
    </row>
    <row r="50" spans="1:94" ht="15" customHeight="1" thickBot="1">
      <c r="A50" s="98"/>
      <c r="B50" s="99" t="s">
        <v>13</v>
      </c>
      <c r="C50" s="232" t="s">
        <v>5</v>
      </c>
      <c r="D50" s="232"/>
      <c r="E50" s="234">
        <f>AC52</f>
        <v>11</v>
      </c>
      <c r="F50" s="234"/>
      <c r="G50" s="100"/>
      <c r="H50" s="236" t="s">
        <v>6</v>
      </c>
      <c r="I50" s="236"/>
      <c r="J50" s="236"/>
      <c r="K50" s="236"/>
      <c r="L50" s="236"/>
      <c r="M50" s="236"/>
      <c r="N50" s="100"/>
      <c r="O50" s="100"/>
      <c r="P50" s="100"/>
      <c r="Q50" s="100"/>
      <c r="R50" s="101"/>
      <c r="S50" s="102"/>
      <c r="T50" s="103"/>
      <c r="U50" s="103"/>
      <c r="V50" s="103"/>
      <c r="W50" s="103"/>
      <c r="X50" s="103"/>
      <c r="AB50" s="104">
        <v>2</v>
      </c>
      <c r="AC50" s="105" t="s">
        <v>1</v>
      </c>
      <c r="AD50" s="105"/>
      <c r="AE50" s="105">
        <v>9</v>
      </c>
      <c r="AF50" s="105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7"/>
      <c r="BG50" s="90"/>
      <c r="BH50" s="135"/>
      <c r="BI50" s="136"/>
      <c r="BJ50" s="137"/>
      <c r="BK50" s="138"/>
      <c r="BL50" s="135"/>
      <c r="BM50" s="90"/>
      <c r="BN50" s="90"/>
      <c r="BO50" s="90"/>
      <c r="BP50" s="135"/>
      <c r="BQ50" s="136"/>
      <c r="BR50" s="137"/>
      <c r="BS50" s="138"/>
      <c r="BT50" s="135"/>
      <c r="BU50" s="90"/>
      <c r="BV50" s="90"/>
      <c r="BW50" s="56"/>
      <c r="BX50" s="56"/>
      <c r="BY50" s="95"/>
      <c r="BZ50" s="111"/>
      <c r="CA50" s="95"/>
      <c r="CB50" s="95"/>
      <c r="CC50" s="111"/>
      <c r="CD50" s="95"/>
      <c r="CE50" s="56"/>
      <c r="CF50" s="56"/>
      <c r="CG50" s="95"/>
      <c r="CH50" s="111"/>
      <c r="CI50" s="95"/>
      <c r="CJ50" s="95"/>
      <c r="CK50" s="111"/>
      <c r="CL50" s="95"/>
      <c r="CM50" s="56"/>
      <c r="CN50" s="56"/>
      <c r="CO50" s="56"/>
      <c r="CP50" s="56"/>
    </row>
    <row r="51" spans="1:94" ht="15" customHeight="1">
      <c r="A51" s="91"/>
      <c r="B51" s="79"/>
      <c r="C51" s="233"/>
      <c r="D51" s="233"/>
      <c r="E51" s="235">
        <f>AC53</f>
        <v>12</v>
      </c>
      <c r="F51" s="235"/>
      <c r="G51" s="103"/>
      <c r="H51" s="237"/>
      <c r="I51" s="237"/>
      <c r="J51" s="237"/>
      <c r="K51" s="237"/>
      <c r="L51" s="237"/>
      <c r="M51" s="237"/>
      <c r="N51" s="103"/>
      <c r="O51" s="103"/>
      <c r="P51" s="103"/>
      <c r="Q51" s="103"/>
      <c r="R51" s="103"/>
      <c r="S51" s="112"/>
      <c r="T51" s="103"/>
      <c r="U51" s="103"/>
      <c r="V51" s="103"/>
      <c r="W51" s="103"/>
      <c r="X51" s="103"/>
      <c r="AB51" s="113">
        <f ca="1">ROUND((RAND()*($AE$13-$AB$13)+$AB$13),0)</f>
        <v>5</v>
      </c>
      <c r="AC51" s="2">
        <f ca="1">ROUND((RAND()*($AE$13-$AB$13)+$AB$13),0)</f>
        <v>10</v>
      </c>
      <c r="AD51" s="114">
        <f>AB52*AC53</f>
        <v>36</v>
      </c>
      <c r="AE51" s="114">
        <f>AB52*AC52</f>
        <v>33</v>
      </c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15"/>
      <c r="BG51" s="87"/>
      <c r="BH51" s="24"/>
      <c r="BI51" s="88"/>
      <c r="BJ51" s="89"/>
      <c r="BK51" s="24"/>
      <c r="BL51" s="88"/>
      <c r="BM51" s="24"/>
      <c r="BN51" s="90"/>
      <c r="BO51" s="87"/>
      <c r="BP51" s="24"/>
      <c r="BQ51" s="88"/>
      <c r="BR51" s="89"/>
      <c r="BS51" s="24"/>
      <c r="BT51" s="88"/>
      <c r="BU51" s="24"/>
      <c r="BV51" s="90"/>
      <c r="BW51" s="56"/>
      <c r="BX51" s="56"/>
      <c r="BY51" s="95"/>
      <c r="BZ51" s="118"/>
      <c r="CA51" s="118"/>
      <c r="CB51" s="118"/>
      <c r="CC51" s="118"/>
      <c r="CD51" s="118"/>
      <c r="CE51" s="56"/>
      <c r="CF51" s="56"/>
      <c r="CG51" s="118"/>
      <c r="CH51" s="118"/>
      <c r="CI51" s="118"/>
      <c r="CJ51" s="118"/>
      <c r="CK51" s="118"/>
      <c r="CL51" s="118"/>
      <c r="CM51" s="56"/>
      <c r="CN51" s="56"/>
      <c r="CO51" s="56"/>
      <c r="CP51" s="56"/>
    </row>
    <row r="52" spans="1:94" ht="15" customHeight="1">
      <c r="A52" s="91"/>
      <c r="B52" s="79"/>
      <c r="C52" s="119" t="str">
        <f aca="true" t="shared" si="10" ref="C52:Q55">AD52</f>
        <v>C</v>
      </c>
      <c r="D52" s="119" t="str">
        <f t="shared" si="10"/>
        <v>C</v>
      </c>
      <c r="E52" s="119" t="str">
        <f t="shared" si="10"/>
        <v>C</v>
      </c>
      <c r="F52" s="119" t="str">
        <f t="shared" si="10"/>
        <v>C</v>
      </c>
      <c r="G52" s="119" t="str">
        <f t="shared" si="10"/>
        <v>C</v>
      </c>
      <c r="H52" s="119" t="str">
        <f t="shared" si="10"/>
        <v>C</v>
      </c>
      <c r="I52" s="119" t="str">
        <f t="shared" si="10"/>
        <v>C</v>
      </c>
      <c r="J52" s="119" t="str">
        <f t="shared" si="10"/>
        <v>C</v>
      </c>
      <c r="K52" s="119" t="str">
        <f t="shared" si="10"/>
        <v>C</v>
      </c>
      <c r="L52" s="119" t="str">
        <f t="shared" si="10"/>
        <v>C</v>
      </c>
      <c r="M52" s="119" t="str">
        <f t="shared" si="10"/>
        <v>C</v>
      </c>
      <c r="N52" s="119" t="str">
        <f t="shared" si="10"/>
        <v>C</v>
      </c>
      <c r="O52" s="119" t="str">
        <f t="shared" si="10"/>
        <v>C</v>
      </c>
      <c r="P52" s="119" t="str">
        <f t="shared" si="10"/>
        <v>C</v>
      </c>
      <c r="Q52" s="119" t="str">
        <f t="shared" si="10"/>
        <v>C</v>
      </c>
      <c r="R52" s="120"/>
      <c r="S52" s="112"/>
      <c r="T52" s="103"/>
      <c r="U52" s="103"/>
      <c r="V52" s="103"/>
      <c r="W52" s="103"/>
      <c r="X52" s="103"/>
      <c r="AB52" s="125">
        <f ca="1">2+ROUND(RAND()*2,0)</f>
        <v>3</v>
      </c>
      <c r="AC52" s="103">
        <f>O221</f>
        <v>11</v>
      </c>
      <c r="AD52" s="103" t="str">
        <f aca="true" t="shared" si="11" ref="AD52:AR55">IF(AND(AT52=BJ52,BJ52=1),"C",IF(AT52&gt;BJ52,"B","A"))</f>
        <v>C</v>
      </c>
      <c r="AE52" s="103" t="str">
        <f t="shared" si="11"/>
        <v>C</v>
      </c>
      <c r="AF52" s="103" t="str">
        <f t="shared" si="11"/>
        <v>C</v>
      </c>
      <c r="AG52" s="103" t="str">
        <f t="shared" si="11"/>
        <v>C</v>
      </c>
      <c r="AH52" s="103" t="str">
        <f t="shared" si="11"/>
        <v>C</v>
      </c>
      <c r="AI52" s="103" t="str">
        <f t="shared" si="11"/>
        <v>C</v>
      </c>
      <c r="AJ52" s="103" t="str">
        <f t="shared" si="11"/>
        <v>C</v>
      </c>
      <c r="AK52" s="103" t="str">
        <f t="shared" si="11"/>
        <v>C</v>
      </c>
      <c r="AL52" s="103" t="str">
        <f t="shared" si="11"/>
        <v>C</v>
      </c>
      <c r="AM52" s="103" t="str">
        <f t="shared" si="11"/>
        <v>C</v>
      </c>
      <c r="AN52" s="103" t="str">
        <f t="shared" si="11"/>
        <v>C</v>
      </c>
      <c r="AO52" s="103" t="str">
        <f t="shared" si="11"/>
        <v>C</v>
      </c>
      <c r="AP52" s="103" t="str">
        <f t="shared" si="11"/>
        <v>C</v>
      </c>
      <c r="AQ52" s="103" t="str">
        <f t="shared" si="11"/>
        <v>C</v>
      </c>
      <c r="AR52" s="115" t="str">
        <f t="shared" si="11"/>
        <v>C</v>
      </c>
      <c r="AT52" s="18">
        <f>IF(AD51&gt;1,1,0)</f>
        <v>1</v>
      </c>
      <c r="AU52" s="2">
        <f>IF(AD51&gt;1,1,0)</f>
        <v>1</v>
      </c>
      <c r="AV52" s="18">
        <f>IF(AD51&gt;2,1,0)</f>
        <v>1</v>
      </c>
      <c r="AW52" s="2">
        <f>IF(AD51&gt;3,1,0)</f>
        <v>1</v>
      </c>
      <c r="AX52" s="18">
        <f>IF(AD51&gt;4,1,0)</f>
        <v>1</v>
      </c>
      <c r="AY52" s="18">
        <f>IF(AD51&gt;5,1,0)</f>
        <v>1</v>
      </c>
      <c r="AZ52" s="18">
        <f>IF(AD51&gt;6,1,0)</f>
        <v>1</v>
      </c>
      <c r="BA52" s="18">
        <f>IF(AD51&gt;7,1,0)</f>
        <v>1</v>
      </c>
      <c r="BB52" s="18">
        <f>IF(AD51&gt;8,1,0)</f>
        <v>1</v>
      </c>
      <c r="BC52" s="18">
        <f>IF(AD51&gt;9,1,0)</f>
        <v>1</v>
      </c>
      <c r="BD52" s="18">
        <f>IF(AD51&gt;10,1,0)</f>
        <v>1</v>
      </c>
      <c r="BE52" s="18">
        <f>IF(AD51&gt;11,1,0)</f>
        <v>1</v>
      </c>
      <c r="BF52" s="18">
        <f>IF(AD51&gt;12,1,0)</f>
        <v>1</v>
      </c>
      <c r="BG52" s="18">
        <f>IF(AD51&gt;13,1,0)</f>
        <v>1</v>
      </c>
      <c r="BH52" s="124">
        <f>IF(AD51&gt;14,1,0)</f>
        <v>1</v>
      </c>
      <c r="BI52" s="122"/>
      <c r="BJ52" s="18">
        <f>IF(AE51&gt;1,1,0)</f>
        <v>1</v>
      </c>
      <c r="BK52" s="2">
        <f>IF(AE51&gt;1,1,0)</f>
        <v>1</v>
      </c>
      <c r="BL52" s="18">
        <f>IF(AE51&gt;2,1,0)</f>
        <v>1</v>
      </c>
      <c r="BM52" s="2">
        <f>IF(AE51&gt;3,1,0)</f>
        <v>1</v>
      </c>
      <c r="BN52" s="18">
        <f>IF(AE51&gt;4,1,0)</f>
        <v>1</v>
      </c>
      <c r="BO52" s="18">
        <f>IF(AE51&gt;5,1,0)</f>
        <v>1</v>
      </c>
      <c r="BP52" s="18">
        <f>IF(AE51&gt;6,1,0)</f>
        <v>1</v>
      </c>
      <c r="BQ52" s="18">
        <f>IF(AE51&gt;7,1,0)</f>
        <v>1</v>
      </c>
      <c r="BR52" s="18">
        <f>IF(AE51&gt;8,1,0)</f>
        <v>1</v>
      </c>
      <c r="BS52" s="18">
        <f>IF(AE51&gt;9,1,0)</f>
        <v>1</v>
      </c>
      <c r="BT52" s="18">
        <f>IF(AE51&gt;10,1,0)</f>
        <v>1</v>
      </c>
      <c r="BU52" s="18">
        <f>IF(AE51&gt;11,1,0)</f>
        <v>1</v>
      </c>
      <c r="BV52" s="18">
        <f>IF(AE51&gt;12,1,0)</f>
        <v>1</v>
      </c>
      <c r="BW52" s="18">
        <f>IF(AE51&gt;13,1,0)</f>
        <v>1</v>
      </c>
      <c r="BX52" s="18">
        <f>IF(AE51&gt;14,1,0)</f>
        <v>1</v>
      </c>
      <c r="BY52" s="118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</row>
    <row r="53" spans="1:94" ht="15" customHeight="1">
      <c r="A53" s="91"/>
      <c r="B53" s="79"/>
      <c r="C53" s="119" t="str">
        <f t="shared" si="10"/>
        <v>C</v>
      </c>
      <c r="D53" s="119" t="str">
        <f t="shared" si="10"/>
        <v>C</v>
      </c>
      <c r="E53" s="119" t="str">
        <f t="shared" si="10"/>
        <v>C</v>
      </c>
      <c r="F53" s="119" t="str">
        <f t="shared" si="10"/>
        <v>C</v>
      </c>
      <c r="G53" s="119" t="str">
        <f t="shared" si="10"/>
        <v>C</v>
      </c>
      <c r="H53" s="119" t="str">
        <f t="shared" si="10"/>
        <v>C</v>
      </c>
      <c r="I53" s="119" t="str">
        <f t="shared" si="10"/>
        <v>C</v>
      </c>
      <c r="J53" s="119" t="str">
        <f t="shared" si="10"/>
        <v>C</v>
      </c>
      <c r="K53" s="119" t="str">
        <f t="shared" si="10"/>
        <v>C</v>
      </c>
      <c r="L53" s="119" t="str">
        <f t="shared" si="10"/>
        <v>C</v>
      </c>
      <c r="M53" s="119" t="str">
        <f t="shared" si="10"/>
        <v>C</v>
      </c>
      <c r="N53" s="119" t="str">
        <f t="shared" si="10"/>
        <v>C</v>
      </c>
      <c r="O53" s="119" t="str">
        <f t="shared" si="10"/>
        <v>C</v>
      </c>
      <c r="P53" s="119" t="str">
        <f t="shared" si="10"/>
        <v>C</v>
      </c>
      <c r="Q53" s="119" t="str">
        <f t="shared" si="10"/>
        <v>C</v>
      </c>
      <c r="R53" s="123"/>
      <c r="S53" s="112"/>
      <c r="T53" s="103"/>
      <c r="U53" s="103"/>
      <c r="V53" s="103"/>
      <c r="W53" s="103"/>
      <c r="X53" s="103"/>
      <c r="Y53" s="103"/>
      <c r="Z53" s="103"/>
      <c r="AA53" s="103"/>
      <c r="AB53" s="125"/>
      <c r="AC53" s="103">
        <f>O222</f>
        <v>12</v>
      </c>
      <c r="AD53" s="103" t="str">
        <f t="shared" si="11"/>
        <v>C</v>
      </c>
      <c r="AE53" s="103" t="str">
        <f t="shared" si="11"/>
        <v>C</v>
      </c>
      <c r="AF53" s="103" t="str">
        <f t="shared" si="11"/>
        <v>C</v>
      </c>
      <c r="AG53" s="103" t="str">
        <f t="shared" si="11"/>
        <v>C</v>
      </c>
      <c r="AH53" s="103" t="str">
        <f t="shared" si="11"/>
        <v>C</v>
      </c>
      <c r="AI53" s="103" t="str">
        <f t="shared" si="11"/>
        <v>C</v>
      </c>
      <c r="AJ53" s="103" t="str">
        <f t="shared" si="11"/>
        <v>C</v>
      </c>
      <c r="AK53" s="103" t="str">
        <f t="shared" si="11"/>
        <v>C</v>
      </c>
      <c r="AL53" s="103" t="str">
        <f t="shared" si="11"/>
        <v>C</v>
      </c>
      <c r="AM53" s="103" t="str">
        <f t="shared" si="11"/>
        <v>C</v>
      </c>
      <c r="AN53" s="103" t="str">
        <f t="shared" si="11"/>
        <v>C</v>
      </c>
      <c r="AO53" s="103" t="str">
        <f t="shared" si="11"/>
        <v>C</v>
      </c>
      <c r="AP53" s="103" t="str">
        <f t="shared" si="11"/>
        <v>C</v>
      </c>
      <c r="AQ53" s="103" t="str">
        <f t="shared" si="11"/>
        <v>C</v>
      </c>
      <c r="AR53" s="115" t="str">
        <f t="shared" si="11"/>
        <v>C</v>
      </c>
      <c r="AT53" s="124">
        <f>IF(AD51&gt;15,1,0)</f>
        <v>1</v>
      </c>
      <c r="AU53" s="124">
        <f>IF(AD51&gt;16,1,0)</f>
        <v>1</v>
      </c>
      <c r="AV53" s="124">
        <f>IF(AD51&gt;17,1,0)</f>
        <v>1</v>
      </c>
      <c r="AW53" s="124">
        <f>IF(AD51&gt;18,1,0)</f>
        <v>1</v>
      </c>
      <c r="AX53" s="124">
        <f>IF(AD51&gt;19,1,0)</f>
        <v>1</v>
      </c>
      <c r="AY53" s="124">
        <f>IF(AD51&gt;20,1,0)</f>
        <v>1</v>
      </c>
      <c r="AZ53" s="124">
        <f>IF(AD51&gt;21,1,0)</f>
        <v>1</v>
      </c>
      <c r="BA53" s="124">
        <f>IF(AD51&gt;22,1,0)</f>
        <v>1</v>
      </c>
      <c r="BB53" s="124">
        <f>IF(AD51&gt;23,1,0)</f>
        <v>1</v>
      </c>
      <c r="BC53" s="124">
        <f>IF(AD51&gt;24,1,0)</f>
        <v>1</v>
      </c>
      <c r="BD53" s="124">
        <f>IF(AD51&gt;25,1,0)</f>
        <v>1</v>
      </c>
      <c r="BE53" s="124">
        <f>IF(AD51&gt;26,1,0)</f>
        <v>1</v>
      </c>
      <c r="BF53" s="124">
        <f>IF(AD51&gt;27,1,0)</f>
        <v>1</v>
      </c>
      <c r="BG53" s="124">
        <f>IF(AD51&gt;28,1,0)</f>
        <v>1</v>
      </c>
      <c r="BH53" s="124">
        <f>IF(AD51&gt;29,1,0)</f>
        <v>1</v>
      </c>
      <c r="BI53" s="109"/>
      <c r="BJ53" s="124">
        <f>IF(AE51&gt;15,1,0)</f>
        <v>1</v>
      </c>
      <c r="BK53" s="124">
        <f>IF(AE51&gt;16,1,0)</f>
        <v>1</v>
      </c>
      <c r="BL53" s="124">
        <f>IF(AE51&gt;17,1,0)</f>
        <v>1</v>
      </c>
      <c r="BM53" s="124">
        <f>IF(AE51&gt;18,1,0)</f>
        <v>1</v>
      </c>
      <c r="BN53" s="124">
        <f>IF(AE51&gt;19,1,0)</f>
        <v>1</v>
      </c>
      <c r="BO53" s="124">
        <f>IF(AE51&gt;20,1,0)</f>
        <v>1</v>
      </c>
      <c r="BP53" s="124">
        <f>IF(AE51&gt;21,1,0)</f>
        <v>1</v>
      </c>
      <c r="BQ53" s="124">
        <f>IF(AE51&gt;22,1,0)</f>
        <v>1</v>
      </c>
      <c r="BR53" s="124">
        <f>IF(AE51&gt;23,1,0)</f>
        <v>1</v>
      </c>
      <c r="BS53" s="124">
        <f>IF(AE51&gt;24,1,0)</f>
        <v>1</v>
      </c>
      <c r="BT53" s="124">
        <f>IF(AE51&gt;25,1,0)</f>
        <v>1</v>
      </c>
      <c r="BU53" s="124">
        <f>IF(AE51&gt;26,1,0)</f>
        <v>1</v>
      </c>
      <c r="BV53" s="124">
        <f>IF(AE51&gt;27,1,0)</f>
        <v>1</v>
      </c>
      <c r="BW53" s="124">
        <f>IF(AE51&gt;28,1,0)</f>
        <v>1</v>
      </c>
      <c r="BX53" s="124">
        <f>IF(AE51&gt;29,1,0)</f>
        <v>1</v>
      </c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</row>
    <row r="54" spans="1:94" ht="15" customHeight="1">
      <c r="A54" s="91"/>
      <c r="B54" s="79"/>
      <c r="C54" s="119" t="str">
        <f t="shared" si="10"/>
        <v>C</v>
      </c>
      <c r="D54" s="119" t="str">
        <f t="shared" si="10"/>
        <v>C</v>
      </c>
      <c r="E54" s="119" t="str">
        <f t="shared" si="10"/>
        <v>C</v>
      </c>
      <c r="F54" s="119" t="str">
        <f t="shared" si="10"/>
        <v>B</v>
      </c>
      <c r="G54" s="119" t="str">
        <f t="shared" si="10"/>
        <v>B</v>
      </c>
      <c r="H54" s="119" t="str">
        <f t="shared" si="10"/>
        <v>B</v>
      </c>
      <c r="I54" s="119" t="str">
        <f t="shared" si="10"/>
        <v>A</v>
      </c>
      <c r="J54" s="119" t="str">
        <f t="shared" si="10"/>
        <v>A</v>
      </c>
      <c r="K54" s="119" t="str">
        <f t="shared" si="10"/>
        <v>A</v>
      </c>
      <c r="L54" s="119" t="str">
        <f t="shared" si="10"/>
        <v>A</v>
      </c>
      <c r="M54" s="119" t="str">
        <f t="shared" si="10"/>
        <v>A</v>
      </c>
      <c r="N54" s="119" t="str">
        <f t="shared" si="10"/>
        <v>A</v>
      </c>
      <c r="O54" s="119" t="str">
        <f t="shared" si="10"/>
        <v>A</v>
      </c>
      <c r="P54" s="119" t="str">
        <f t="shared" si="10"/>
        <v>A</v>
      </c>
      <c r="Q54" s="119" t="str">
        <f t="shared" si="10"/>
        <v>A</v>
      </c>
      <c r="R54" s="123"/>
      <c r="S54" s="112"/>
      <c r="T54" s="103"/>
      <c r="U54" s="103"/>
      <c r="V54" s="103"/>
      <c r="W54" s="103"/>
      <c r="X54" s="103"/>
      <c r="AB54" s="125"/>
      <c r="AC54" s="103"/>
      <c r="AD54" s="103" t="str">
        <f t="shared" si="11"/>
        <v>C</v>
      </c>
      <c r="AE54" s="103" t="str">
        <f t="shared" si="11"/>
        <v>C</v>
      </c>
      <c r="AF54" s="103" t="str">
        <f t="shared" si="11"/>
        <v>C</v>
      </c>
      <c r="AG54" s="103" t="str">
        <f t="shared" si="11"/>
        <v>B</v>
      </c>
      <c r="AH54" s="103" t="str">
        <f t="shared" si="11"/>
        <v>B</v>
      </c>
      <c r="AI54" s="103" t="str">
        <f t="shared" si="11"/>
        <v>B</v>
      </c>
      <c r="AJ54" s="103" t="str">
        <f t="shared" si="11"/>
        <v>A</v>
      </c>
      <c r="AK54" s="103" t="str">
        <f t="shared" si="11"/>
        <v>A</v>
      </c>
      <c r="AL54" s="103" t="str">
        <f t="shared" si="11"/>
        <v>A</v>
      </c>
      <c r="AM54" s="103" t="str">
        <f t="shared" si="11"/>
        <v>A</v>
      </c>
      <c r="AN54" s="103" t="str">
        <f t="shared" si="11"/>
        <v>A</v>
      </c>
      <c r="AO54" s="103" t="str">
        <f t="shared" si="11"/>
        <v>A</v>
      </c>
      <c r="AP54" s="103" t="str">
        <f t="shared" si="11"/>
        <v>A</v>
      </c>
      <c r="AQ54" s="103" t="str">
        <f t="shared" si="11"/>
        <v>A</v>
      </c>
      <c r="AR54" s="115" t="str">
        <f t="shared" si="11"/>
        <v>A</v>
      </c>
      <c r="AT54" s="124">
        <f>IF(AD51&gt;30,1,0)</f>
        <v>1</v>
      </c>
      <c r="AU54" s="124">
        <f>IF(AD51&gt;31,1,0)</f>
        <v>1</v>
      </c>
      <c r="AV54" s="124">
        <f>IF(AD51&gt;32,1,0)</f>
        <v>1</v>
      </c>
      <c r="AW54" s="124">
        <f>IF(AD51&gt;33,1,0)</f>
        <v>1</v>
      </c>
      <c r="AX54" s="124">
        <f>IF(AD51&gt;34,1,0)</f>
        <v>1</v>
      </c>
      <c r="AY54" s="124">
        <f>IF(AD51&gt;35,1,0)</f>
        <v>1</v>
      </c>
      <c r="AZ54" s="124">
        <f>IF(AD51&gt;36,1,0)</f>
        <v>0</v>
      </c>
      <c r="BA54" s="124">
        <f>IF(AD51&gt;37,1,0)</f>
        <v>0</v>
      </c>
      <c r="BB54" s="124">
        <f>IF(AD51&gt;38,1,0)</f>
        <v>0</v>
      </c>
      <c r="BC54" s="124">
        <f>IF(AD51&gt;39,1,0)</f>
        <v>0</v>
      </c>
      <c r="BD54" s="124">
        <f>IF(AD51&gt;40,1,0)</f>
        <v>0</v>
      </c>
      <c r="BE54" s="124">
        <f>IF(AD51&gt;41,1,0)</f>
        <v>0</v>
      </c>
      <c r="BF54" s="124">
        <f>IF(AD51&gt;42,1,0)</f>
        <v>0</v>
      </c>
      <c r="BG54" s="124">
        <f>IF(AD51&gt;43,1,0)</f>
        <v>0</v>
      </c>
      <c r="BH54" s="124">
        <f>IF(AD51&gt;44,1,0)</f>
        <v>0</v>
      </c>
      <c r="BI54" s="109"/>
      <c r="BJ54" s="124">
        <f>IF(AE51&gt;30,1,0)</f>
        <v>1</v>
      </c>
      <c r="BK54" s="124">
        <f>IF(AE51&gt;31,1,0)</f>
        <v>1</v>
      </c>
      <c r="BL54" s="124">
        <f>IF(AE51&gt;32,1,0)</f>
        <v>1</v>
      </c>
      <c r="BM54" s="124">
        <f>IF(AE51&gt;33,1,0)</f>
        <v>0</v>
      </c>
      <c r="BN54" s="124">
        <f>IF(AE51&gt;34,1,0)</f>
        <v>0</v>
      </c>
      <c r="BO54" s="124">
        <f>IF(AE51&gt;35,1,0)</f>
        <v>0</v>
      </c>
      <c r="BP54" s="124">
        <f>IF(AE51&gt;36,1,0)</f>
        <v>0</v>
      </c>
      <c r="BQ54" s="124">
        <f>IF(AE51&gt;37,1,0)</f>
        <v>0</v>
      </c>
      <c r="BR54" s="124">
        <f>IF(AE51&gt;38,1,0)</f>
        <v>0</v>
      </c>
      <c r="BS54" s="124">
        <f>IF(AE51&gt;39,1,0)</f>
        <v>0</v>
      </c>
      <c r="BT54" s="124">
        <f>IF(AE51&gt;40,1,0)</f>
        <v>0</v>
      </c>
      <c r="BU54" s="124">
        <f>IF(AE51&gt;41,1,0)</f>
        <v>0</v>
      </c>
      <c r="BV54" s="124">
        <f>IF(AE51&gt;42,1,0)</f>
        <v>0</v>
      </c>
      <c r="BW54" s="124">
        <f>IF(AE51&gt;43,1,0)</f>
        <v>0</v>
      </c>
      <c r="BX54" s="124">
        <f>IF(AE51&gt;44,1,0)</f>
        <v>0</v>
      </c>
      <c r="BY54" s="56"/>
      <c r="BZ54" s="96"/>
      <c r="CA54" s="95"/>
      <c r="CB54" s="95"/>
      <c r="CC54" s="97"/>
      <c r="CD54" s="95"/>
      <c r="CE54" s="56"/>
      <c r="CF54" s="56"/>
      <c r="CG54" s="95"/>
      <c r="CH54" s="96"/>
      <c r="CI54" s="95"/>
      <c r="CJ54" s="95"/>
      <c r="CK54" s="97"/>
      <c r="CL54" s="95"/>
      <c r="CM54" s="56"/>
      <c r="CN54" s="56"/>
      <c r="CO54" s="56"/>
      <c r="CP54" s="56"/>
    </row>
    <row r="55" spans="1:94" ht="15" customHeight="1">
      <c r="A55" s="91"/>
      <c r="B55" s="79"/>
      <c r="C55" s="119" t="str">
        <f t="shared" si="10"/>
        <v>A</v>
      </c>
      <c r="D55" s="119" t="str">
        <f t="shared" si="10"/>
        <v>A</v>
      </c>
      <c r="E55" s="119" t="str">
        <f t="shared" si="10"/>
        <v>A</v>
      </c>
      <c r="F55" s="119" t="str">
        <f t="shared" si="10"/>
        <v>A</v>
      </c>
      <c r="G55" s="119" t="str">
        <f t="shared" si="10"/>
        <v>A</v>
      </c>
      <c r="H55" s="119" t="str">
        <f t="shared" si="10"/>
        <v>A</v>
      </c>
      <c r="I55" s="119" t="str">
        <f t="shared" si="10"/>
        <v>A</v>
      </c>
      <c r="J55" s="119" t="str">
        <f t="shared" si="10"/>
        <v>A</v>
      </c>
      <c r="K55" s="119" t="str">
        <f t="shared" si="10"/>
        <v>A</v>
      </c>
      <c r="L55" s="119" t="str">
        <f t="shared" si="10"/>
        <v>A</v>
      </c>
      <c r="M55" s="119" t="str">
        <f t="shared" si="10"/>
        <v>A</v>
      </c>
      <c r="N55" s="119" t="str">
        <f t="shared" si="10"/>
        <v>A</v>
      </c>
      <c r="O55" s="119" t="str">
        <f t="shared" si="10"/>
        <v>A</v>
      </c>
      <c r="P55" s="119" t="str">
        <f t="shared" si="10"/>
        <v>A</v>
      </c>
      <c r="Q55" s="119" t="str">
        <f t="shared" si="10"/>
        <v>A</v>
      </c>
      <c r="R55" s="123"/>
      <c r="S55" s="112"/>
      <c r="T55" s="103"/>
      <c r="U55" s="103"/>
      <c r="V55" s="103"/>
      <c r="W55" s="103"/>
      <c r="X55" s="103"/>
      <c r="AB55" s="126"/>
      <c r="AC55" s="65"/>
      <c r="AD55" s="103" t="str">
        <f t="shared" si="11"/>
        <v>A</v>
      </c>
      <c r="AE55" s="103" t="str">
        <f t="shared" si="11"/>
        <v>A</v>
      </c>
      <c r="AF55" s="103" t="str">
        <f t="shared" si="11"/>
        <v>A</v>
      </c>
      <c r="AG55" s="103" t="str">
        <f t="shared" si="11"/>
        <v>A</v>
      </c>
      <c r="AH55" s="103" t="str">
        <f t="shared" si="11"/>
        <v>A</v>
      </c>
      <c r="AI55" s="103" t="str">
        <f t="shared" si="11"/>
        <v>A</v>
      </c>
      <c r="AJ55" s="103" t="str">
        <f t="shared" si="11"/>
        <v>A</v>
      </c>
      <c r="AK55" s="103" t="str">
        <f t="shared" si="11"/>
        <v>A</v>
      </c>
      <c r="AL55" s="103" t="str">
        <f t="shared" si="11"/>
        <v>A</v>
      </c>
      <c r="AM55" s="103" t="str">
        <f t="shared" si="11"/>
        <v>A</v>
      </c>
      <c r="AN55" s="103" t="str">
        <f t="shared" si="11"/>
        <v>A</v>
      </c>
      <c r="AO55" s="103" t="str">
        <f t="shared" si="11"/>
        <v>A</v>
      </c>
      <c r="AP55" s="103" t="str">
        <f t="shared" si="11"/>
        <v>A</v>
      </c>
      <c r="AQ55" s="103" t="str">
        <f t="shared" si="11"/>
        <v>A</v>
      </c>
      <c r="AR55" s="115" t="str">
        <f t="shared" si="11"/>
        <v>A</v>
      </c>
      <c r="AT55" s="124">
        <f>IF(AD51&gt;45,1,0)</f>
        <v>0</v>
      </c>
      <c r="AU55" s="124">
        <f>IF(AD51&gt;46,1,0)</f>
        <v>0</v>
      </c>
      <c r="AV55" s="124">
        <f>IF(AD51&gt;47,1,0)</f>
        <v>0</v>
      </c>
      <c r="AW55" s="124">
        <f>IF(AD51&gt;48,1,0)</f>
        <v>0</v>
      </c>
      <c r="AX55" s="124">
        <f>IF(AD51&gt;49,1,0)</f>
        <v>0</v>
      </c>
      <c r="AY55" s="124">
        <f>IF(AD51&gt;50,1,0)</f>
        <v>0</v>
      </c>
      <c r="AZ55" s="124">
        <f>IF(AD51&gt;51,1,0)</f>
        <v>0</v>
      </c>
      <c r="BA55" s="124">
        <f>IF(AD51&gt;52,1,0)</f>
        <v>0</v>
      </c>
      <c r="BB55" s="124">
        <f>IF(AD51&gt;53,1,0)</f>
        <v>0</v>
      </c>
      <c r="BC55" s="124">
        <f>IF(AD51&gt;54,1,0)</f>
        <v>0</v>
      </c>
      <c r="BD55" s="124">
        <f>IF(AD51&gt;55,1,0)</f>
        <v>0</v>
      </c>
      <c r="BE55" s="124">
        <f>IF(AD51&gt;56,1,0)</f>
        <v>0</v>
      </c>
      <c r="BF55" s="124">
        <f>IF(AD51&gt;57,1,0)</f>
        <v>0</v>
      </c>
      <c r="BG55" s="124">
        <f>IF(AD51&gt;58,1,0)</f>
        <v>0</v>
      </c>
      <c r="BH55" s="124">
        <f>IF(AD51&gt;59,1,0)</f>
        <v>0</v>
      </c>
      <c r="BI55" s="116"/>
      <c r="BJ55" s="124">
        <f>IF(AE51&gt;45,1,0)</f>
        <v>0</v>
      </c>
      <c r="BK55" s="124">
        <f>IF(AE51&gt;46,1,0)</f>
        <v>0</v>
      </c>
      <c r="BL55" s="124">
        <f>IF(AE51&gt;47,1,0)</f>
        <v>0</v>
      </c>
      <c r="BM55" s="124">
        <f>IF(AE51&gt;48,1,0)</f>
        <v>0</v>
      </c>
      <c r="BN55" s="124">
        <f>IF(AE51&gt;49,1,0)</f>
        <v>0</v>
      </c>
      <c r="BO55" s="124">
        <f>IF(AE51&gt;50,1,0)</f>
        <v>0</v>
      </c>
      <c r="BP55" s="124">
        <f>IF(AE51&gt;51,1,0)</f>
        <v>0</v>
      </c>
      <c r="BQ55" s="124">
        <f>IF(AE51&gt;52,1,0)</f>
        <v>0</v>
      </c>
      <c r="BR55" s="124">
        <f>IF(AE51&gt;53,1,0)</f>
        <v>0</v>
      </c>
      <c r="BS55" s="124">
        <f>IF(AE51&gt;54,1,0)</f>
        <v>0</v>
      </c>
      <c r="BT55" s="124">
        <f>IF(AE51&gt;55,1,0)</f>
        <v>0</v>
      </c>
      <c r="BU55" s="124">
        <f>IF(AE51&gt;56,1,0)</f>
        <v>0</v>
      </c>
      <c r="BV55" s="124">
        <f>IF(AE51&gt;57,1,0)</f>
        <v>0</v>
      </c>
      <c r="BW55" s="124">
        <f>IF(AE51&gt;58,1,0)</f>
        <v>0</v>
      </c>
      <c r="BX55" s="124">
        <f>IF(AE51&gt;59,1,0)</f>
        <v>0</v>
      </c>
      <c r="BY55" s="95"/>
      <c r="BZ55" s="111"/>
      <c r="CA55" s="95"/>
      <c r="CB55" s="95"/>
      <c r="CC55" s="111"/>
      <c r="CD55" s="95"/>
      <c r="CE55" s="56"/>
      <c r="CF55" s="56"/>
      <c r="CG55" s="95"/>
      <c r="CH55" s="111"/>
      <c r="CI55" s="95"/>
      <c r="CJ55" s="95"/>
      <c r="CK55" s="111"/>
      <c r="CL55" s="95"/>
      <c r="CM55" s="56"/>
      <c r="CN55" s="56"/>
      <c r="CO55" s="56"/>
      <c r="CP55" s="56"/>
    </row>
    <row r="56" spans="1:94" ht="15" customHeight="1" thickBot="1">
      <c r="A56" s="127"/>
      <c r="B56" s="128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30"/>
      <c r="T56" s="103"/>
      <c r="U56" s="103"/>
      <c r="V56" s="103"/>
      <c r="W56" s="103"/>
      <c r="X56" s="103"/>
      <c r="AB56" s="131"/>
      <c r="AC56" s="132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4"/>
      <c r="AS56" s="56"/>
      <c r="AT56" s="56"/>
      <c r="AU56" s="56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87"/>
      <c r="BH56" s="24"/>
      <c r="BI56" s="88"/>
      <c r="BJ56" s="89"/>
      <c r="BK56" s="24"/>
      <c r="BL56" s="88"/>
      <c r="BM56" s="24"/>
      <c r="BN56" s="90"/>
      <c r="BO56" s="87"/>
      <c r="BP56" s="24"/>
      <c r="BQ56" s="88"/>
      <c r="BR56" s="89"/>
      <c r="BS56" s="24"/>
      <c r="BT56" s="88"/>
      <c r="BU56" s="24"/>
      <c r="BV56" s="90"/>
      <c r="BW56" s="56"/>
      <c r="BX56" s="56"/>
      <c r="BY56" s="95"/>
      <c r="BZ56" s="118"/>
      <c r="CA56" s="118"/>
      <c r="CB56" s="118"/>
      <c r="CC56" s="118"/>
      <c r="CD56" s="118"/>
      <c r="CE56" s="56"/>
      <c r="CF56" s="56"/>
      <c r="CG56" s="118"/>
      <c r="CH56" s="118"/>
      <c r="CI56" s="118"/>
      <c r="CJ56" s="118"/>
      <c r="CK56" s="118"/>
      <c r="CL56" s="118"/>
      <c r="CM56" s="56"/>
      <c r="CN56" s="56"/>
      <c r="CO56" s="56"/>
      <c r="CP56" s="56"/>
    </row>
    <row r="57" spans="1:94" ht="15" customHeight="1" thickBot="1">
      <c r="A57" s="98"/>
      <c r="B57" s="99" t="s">
        <v>14</v>
      </c>
      <c r="C57" s="232" t="s">
        <v>5</v>
      </c>
      <c r="D57" s="232"/>
      <c r="E57" s="234">
        <f>AC59</f>
        <v>5</v>
      </c>
      <c r="F57" s="234"/>
      <c r="G57" s="100"/>
      <c r="H57" s="236" t="s">
        <v>6</v>
      </c>
      <c r="I57" s="236"/>
      <c r="J57" s="236"/>
      <c r="K57" s="236"/>
      <c r="L57" s="236"/>
      <c r="M57" s="236"/>
      <c r="N57" s="100"/>
      <c r="O57" s="100"/>
      <c r="P57" s="100"/>
      <c r="Q57" s="100"/>
      <c r="R57" s="101"/>
      <c r="S57" s="102"/>
      <c r="T57" s="103"/>
      <c r="U57" s="103"/>
      <c r="V57" s="103"/>
      <c r="W57" s="103"/>
      <c r="X57" s="103"/>
      <c r="AB57" s="104">
        <v>2</v>
      </c>
      <c r="AC57" s="105" t="s">
        <v>1</v>
      </c>
      <c r="AD57" s="105"/>
      <c r="AE57" s="105">
        <v>9</v>
      </c>
      <c r="AF57" s="105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7"/>
      <c r="BG57" s="90"/>
      <c r="BH57" s="135"/>
      <c r="BI57" s="136"/>
      <c r="BJ57" s="137"/>
      <c r="BK57" s="138"/>
      <c r="BL57" s="135"/>
      <c r="BM57" s="90"/>
      <c r="BN57" s="90"/>
      <c r="BO57" s="90"/>
      <c r="BP57" s="135"/>
      <c r="BQ57" s="136"/>
      <c r="BR57" s="137"/>
      <c r="BS57" s="138"/>
      <c r="BT57" s="135"/>
      <c r="BU57" s="90"/>
      <c r="BV57" s="90"/>
      <c r="BW57" s="56"/>
      <c r="BX57" s="56"/>
      <c r="BY57" s="95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</row>
    <row r="58" spans="1:94" ht="15" customHeight="1">
      <c r="A58" s="91"/>
      <c r="B58" s="79"/>
      <c r="C58" s="233"/>
      <c r="D58" s="233"/>
      <c r="E58" s="235">
        <f>AC60</f>
        <v>6</v>
      </c>
      <c r="F58" s="235"/>
      <c r="G58" s="103"/>
      <c r="H58" s="237"/>
      <c r="I58" s="237"/>
      <c r="J58" s="237"/>
      <c r="K58" s="237"/>
      <c r="L58" s="237"/>
      <c r="M58" s="237"/>
      <c r="N58" s="103"/>
      <c r="O58" s="103"/>
      <c r="P58" s="103"/>
      <c r="Q58" s="103"/>
      <c r="R58" s="103"/>
      <c r="S58" s="112"/>
      <c r="T58" s="103"/>
      <c r="U58" s="103"/>
      <c r="V58" s="103"/>
      <c r="W58" s="103"/>
      <c r="X58" s="103"/>
      <c r="AB58" s="113">
        <f ca="1">ROUND((RAND()*($AE$13-$AB$13)+$AB$13),0)</f>
        <v>14</v>
      </c>
      <c r="AC58" s="2">
        <f ca="1">ROUND((RAND()*($AE$13-$AB$13)+$AB$13),0)</f>
        <v>5</v>
      </c>
      <c r="AD58" s="114">
        <f>AB59*AC60</f>
        <v>24</v>
      </c>
      <c r="AE58" s="114">
        <f>AB59*AC59</f>
        <v>20</v>
      </c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15"/>
      <c r="BG58" s="87"/>
      <c r="BH58" s="24"/>
      <c r="BI58" s="88"/>
      <c r="BJ58" s="89"/>
      <c r="BK58" s="24"/>
      <c r="BL58" s="88"/>
      <c r="BM58" s="24"/>
      <c r="BN58" s="90"/>
      <c r="BO58" s="87"/>
      <c r="BP58" s="24"/>
      <c r="BQ58" s="88"/>
      <c r="BR58" s="89"/>
      <c r="BS58" s="24"/>
      <c r="BT58" s="88"/>
      <c r="BU58" s="24"/>
      <c r="BV58" s="90"/>
      <c r="BW58" s="56"/>
      <c r="BX58" s="56"/>
      <c r="BY58" s="95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</row>
    <row r="59" spans="1:94" ht="15" customHeight="1">
      <c r="A59" s="91"/>
      <c r="B59" s="79"/>
      <c r="C59" s="119" t="str">
        <f aca="true" t="shared" si="12" ref="C59:Q62">AD59</f>
        <v>C</v>
      </c>
      <c r="D59" s="119" t="str">
        <f t="shared" si="12"/>
        <v>C</v>
      </c>
      <c r="E59" s="119" t="str">
        <f t="shared" si="12"/>
        <v>C</v>
      </c>
      <c r="F59" s="119" t="str">
        <f t="shared" si="12"/>
        <v>C</v>
      </c>
      <c r="G59" s="119" t="str">
        <f t="shared" si="12"/>
        <v>C</v>
      </c>
      <c r="H59" s="119" t="str">
        <f t="shared" si="12"/>
        <v>C</v>
      </c>
      <c r="I59" s="119" t="str">
        <f t="shared" si="12"/>
        <v>C</v>
      </c>
      <c r="J59" s="119" t="str">
        <f t="shared" si="12"/>
        <v>C</v>
      </c>
      <c r="K59" s="119" t="str">
        <f t="shared" si="12"/>
        <v>C</v>
      </c>
      <c r="L59" s="119" t="str">
        <f t="shared" si="12"/>
        <v>C</v>
      </c>
      <c r="M59" s="119" t="str">
        <f t="shared" si="12"/>
        <v>C</v>
      </c>
      <c r="N59" s="119" t="str">
        <f t="shared" si="12"/>
        <v>C</v>
      </c>
      <c r="O59" s="119" t="str">
        <f t="shared" si="12"/>
        <v>C</v>
      </c>
      <c r="P59" s="119" t="str">
        <f t="shared" si="12"/>
        <v>C</v>
      </c>
      <c r="Q59" s="119" t="str">
        <f t="shared" si="12"/>
        <v>C</v>
      </c>
      <c r="R59" s="120"/>
      <c r="S59" s="112"/>
      <c r="T59" s="103"/>
      <c r="U59" s="103"/>
      <c r="V59" s="103"/>
      <c r="W59" s="103"/>
      <c r="X59" s="103"/>
      <c r="AB59" s="125">
        <f ca="1">2+ROUND(RAND()*2,0)</f>
        <v>4</v>
      </c>
      <c r="AC59" s="103">
        <f>G226</f>
        <v>5</v>
      </c>
      <c r="AD59" s="103" t="str">
        <f aca="true" t="shared" si="13" ref="AD59:AR62">IF(AND(AT59=BJ59,BJ59=1),"C",IF(AT59&gt;BJ59,"B","A"))</f>
        <v>C</v>
      </c>
      <c r="AE59" s="103" t="str">
        <f t="shared" si="13"/>
        <v>C</v>
      </c>
      <c r="AF59" s="103" t="str">
        <f t="shared" si="13"/>
        <v>C</v>
      </c>
      <c r="AG59" s="103" t="str">
        <f t="shared" si="13"/>
        <v>C</v>
      </c>
      <c r="AH59" s="103" t="str">
        <f t="shared" si="13"/>
        <v>C</v>
      </c>
      <c r="AI59" s="103" t="str">
        <f t="shared" si="13"/>
        <v>C</v>
      </c>
      <c r="AJ59" s="103" t="str">
        <f t="shared" si="13"/>
        <v>C</v>
      </c>
      <c r="AK59" s="103" t="str">
        <f t="shared" si="13"/>
        <v>C</v>
      </c>
      <c r="AL59" s="103" t="str">
        <f t="shared" si="13"/>
        <v>C</v>
      </c>
      <c r="AM59" s="103" t="str">
        <f t="shared" si="13"/>
        <v>C</v>
      </c>
      <c r="AN59" s="103" t="str">
        <f t="shared" si="13"/>
        <v>C</v>
      </c>
      <c r="AO59" s="103" t="str">
        <f t="shared" si="13"/>
        <v>C</v>
      </c>
      <c r="AP59" s="103" t="str">
        <f t="shared" si="13"/>
        <v>C</v>
      </c>
      <c r="AQ59" s="103" t="str">
        <f t="shared" si="13"/>
        <v>C</v>
      </c>
      <c r="AR59" s="115" t="str">
        <f t="shared" si="13"/>
        <v>C</v>
      </c>
      <c r="AT59" s="18">
        <f>IF(AD58&gt;1,1,0)</f>
        <v>1</v>
      </c>
      <c r="AU59" s="2">
        <f>IF(AD58&gt;1,1,0)</f>
        <v>1</v>
      </c>
      <c r="AV59" s="18">
        <f>IF(AD58&gt;2,1,0)</f>
        <v>1</v>
      </c>
      <c r="AW59" s="2">
        <f>IF(AD58&gt;3,1,0)</f>
        <v>1</v>
      </c>
      <c r="AX59" s="18">
        <f>IF(AD58&gt;4,1,0)</f>
        <v>1</v>
      </c>
      <c r="AY59" s="18">
        <f>IF(AD58&gt;5,1,0)</f>
        <v>1</v>
      </c>
      <c r="AZ59" s="18">
        <f>IF(AD58&gt;6,1,0)</f>
        <v>1</v>
      </c>
      <c r="BA59" s="18">
        <f>IF(AD58&gt;7,1,0)</f>
        <v>1</v>
      </c>
      <c r="BB59" s="18">
        <f>IF(AD58&gt;8,1,0)</f>
        <v>1</v>
      </c>
      <c r="BC59" s="18">
        <f>IF(AD58&gt;9,1,0)</f>
        <v>1</v>
      </c>
      <c r="BD59" s="18">
        <f>IF(AD58&gt;10,1,0)</f>
        <v>1</v>
      </c>
      <c r="BE59" s="18">
        <f>IF(AD58&gt;11,1,0)</f>
        <v>1</v>
      </c>
      <c r="BF59" s="18">
        <f>IF(AD58&gt;12,1,0)</f>
        <v>1</v>
      </c>
      <c r="BG59" s="18">
        <f>IF(AD58&gt;13,1,0)</f>
        <v>1</v>
      </c>
      <c r="BH59" s="124">
        <f>IF(AD58&gt;14,1,0)</f>
        <v>1</v>
      </c>
      <c r="BI59" s="122"/>
      <c r="BJ59" s="18">
        <f>IF(AE58&gt;1,1,0)</f>
        <v>1</v>
      </c>
      <c r="BK59" s="2">
        <f>IF(AE58&gt;1,1,0)</f>
        <v>1</v>
      </c>
      <c r="BL59" s="18">
        <f>IF(AE58&gt;2,1,0)</f>
        <v>1</v>
      </c>
      <c r="BM59" s="2">
        <f>IF(AE58&gt;3,1,0)</f>
        <v>1</v>
      </c>
      <c r="BN59" s="18">
        <f>IF(AE58&gt;4,1,0)</f>
        <v>1</v>
      </c>
      <c r="BO59" s="18">
        <f>IF(AE58&gt;5,1,0)</f>
        <v>1</v>
      </c>
      <c r="BP59" s="18">
        <f>IF(AE58&gt;6,1,0)</f>
        <v>1</v>
      </c>
      <c r="BQ59" s="18">
        <f>IF(AE58&gt;7,1,0)</f>
        <v>1</v>
      </c>
      <c r="BR59" s="18">
        <f>IF(AE58&gt;8,1,0)</f>
        <v>1</v>
      </c>
      <c r="BS59" s="18">
        <f>IF(AE58&gt;9,1,0)</f>
        <v>1</v>
      </c>
      <c r="BT59" s="18">
        <f>IF(AE58&gt;10,1,0)</f>
        <v>1</v>
      </c>
      <c r="BU59" s="18">
        <f>IF(AE58&gt;11,1,0)</f>
        <v>1</v>
      </c>
      <c r="BV59" s="18">
        <f>IF(AE58&gt;12,1,0)</f>
        <v>1</v>
      </c>
      <c r="BW59" s="18">
        <f>IF(AE58&gt;13,1,0)</f>
        <v>1</v>
      </c>
      <c r="BX59" s="18">
        <f>IF(AE58&gt;14,1,0)</f>
        <v>1</v>
      </c>
      <c r="BY59" s="118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</row>
    <row r="60" spans="1:94" ht="15" customHeight="1">
      <c r="A60" s="91"/>
      <c r="B60" s="79"/>
      <c r="C60" s="119" t="str">
        <f t="shared" si="12"/>
        <v>C</v>
      </c>
      <c r="D60" s="119" t="str">
        <f t="shared" si="12"/>
        <v>C</v>
      </c>
      <c r="E60" s="119" t="str">
        <f t="shared" si="12"/>
        <v>C</v>
      </c>
      <c r="F60" s="119" t="str">
        <f t="shared" si="12"/>
        <v>C</v>
      </c>
      <c r="G60" s="119" t="str">
        <f t="shared" si="12"/>
        <v>C</v>
      </c>
      <c r="H60" s="119" t="str">
        <f t="shared" si="12"/>
        <v>B</v>
      </c>
      <c r="I60" s="119" t="str">
        <f t="shared" si="12"/>
        <v>B</v>
      </c>
      <c r="J60" s="119" t="str">
        <f t="shared" si="12"/>
        <v>B</v>
      </c>
      <c r="K60" s="119" t="str">
        <f t="shared" si="12"/>
        <v>B</v>
      </c>
      <c r="L60" s="119" t="str">
        <f t="shared" si="12"/>
        <v>A</v>
      </c>
      <c r="M60" s="119" t="str">
        <f t="shared" si="12"/>
        <v>A</v>
      </c>
      <c r="N60" s="119" t="str">
        <f t="shared" si="12"/>
        <v>A</v>
      </c>
      <c r="O60" s="119" t="str">
        <f t="shared" si="12"/>
        <v>A</v>
      </c>
      <c r="P60" s="119" t="str">
        <f t="shared" si="12"/>
        <v>A</v>
      </c>
      <c r="Q60" s="119" t="str">
        <f t="shared" si="12"/>
        <v>A</v>
      </c>
      <c r="R60" s="123"/>
      <c r="S60" s="112"/>
      <c r="T60" s="103"/>
      <c r="U60" s="103"/>
      <c r="V60" s="103"/>
      <c r="W60" s="103"/>
      <c r="X60" s="103"/>
      <c r="AB60" s="125"/>
      <c r="AC60" s="103">
        <f>G227</f>
        <v>6</v>
      </c>
      <c r="AD60" s="103" t="str">
        <f t="shared" si="13"/>
        <v>C</v>
      </c>
      <c r="AE60" s="103" t="str">
        <f t="shared" si="13"/>
        <v>C</v>
      </c>
      <c r="AF60" s="103" t="str">
        <f t="shared" si="13"/>
        <v>C</v>
      </c>
      <c r="AG60" s="103" t="str">
        <f t="shared" si="13"/>
        <v>C</v>
      </c>
      <c r="AH60" s="103" t="str">
        <f t="shared" si="13"/>
        <v>C</v>
      </c>
      <c r="AI60" s="103" t="str">
        <f t="shared" si="13"/>
        <v>B</v>
      </c>
      <c r="AJ60" s="103" t="str">
        <f t="shared" si="13"/>
        <v>B</v>
      </c>
      <c r="AK60" s="103" t="str">
        <f t="shared" si="13"/>
        <v>B</v>
      </c>
      <c r="AL60" s="103" t="str">
        <f t="shared" si="13"/>
        <v>B</v>
      </c>
      <c r="AM60" s="103" t="str">
        <f t="shared" si="13"/>
        <v>A</v>
      </c>
      <c r="AN60" s="103" t="str">
        <f t="shared" si="13"/>
        <v>A</v>
      </c>
      <c r="AO60" s="103" t="str">
        <f t="shared" si="13"/>
        <v>A</v>
      </c>
      <c r="AP60" s="103" t="str">
        <f t="shared" si="13"/>
        <v>A</v>
      </c>
      <c r="AQ60" s="103" t="str">
        <f t="shared" si="13"/>
        <v>A</v>
      </c>
      <c r="AR60" s="115" t="str">
        <f t="shared" si="13"/>
        <v>A</v>
      </c>
      <c r="AT60" s="124">
        <f>IF(AD58&gt;15,1,0)</f>
        <v>1</v>
      </c>
      <c r="AU60" s="124">
        <f>IF(AD58&gt;16,1,0)</f>
        <v>1</v>
      </c>
      <c r="AV60" s="124">
        <f>IF(AD58&gt;17,1,0)</f>
        <v>1</v>
      </c>
      <c r="AW60" s="124">
        <f>IF(AD58&gt;18,1,0)</f>
        <v>1</v>
      </c>
      <c r="AX60" s="124">
        <f>IF(AD58&gt;19,1,0)</f>
        <v>1</v>
      </c>
      <c r="AY60" s="124">
        <f>IF(AD58&gt;20,1,0)</f>
        <v>1</v>
      </c>
      <c r="AZ60" s="124">
        <f>IF(AD58&gt;21,1,0)</f>
        <v>1</v>
      </c>
      <c r="BA60" s="124">
        <f>IF(AD58&gt;22,1,0)</f>
        <v>1</v>
      </c>
      <c r="BB60" s="124">
        <f>IF(AD58&gt;23,1,0)</f>
        <v>1</v>
      </c>
      <c r="BC60" s="124">
        <f>IF(AD58&gt;24,1,0)</f>
        <v>0</v>
      </c>
      <c r="BD60" s="124">
        <f>IF(AD58&gt;25,1,0)</f>
        <v>0</v>
      </c>
      <c r="BE60" s="124">
        <f>IF(AD58&gt;26,1,0)</f>
        <v>0</v>
      </c>
      <c r="BF60" s="124">
        <f>IF(AD58&gt;27,1,0)</f>
        <v>0</v>
      </c>
      <c r="BG60" s="124">
        <f>IF(AD58&gt;28,1,0)</f>
        <v>0</v>
      </c>
      <c r="BH60" s="124">
        <f>IF(AD58&gt;29,1,0)</f>
        <v>0</v>
      </c>
      <c r="BI60" s="109"/>
      <c r="BJ60" s="124">
        <f>IF(AE58&gt;15,1,0)</f>
        <v>1</v>
      </c>
      <c r="BK60" s="124">
        <f>IF(AE58&gt;16,1,0)</f>
        <v>1</v>
      </c>
      <c r="BL60" s="124">
        <f>IF(AE58&gt;17,1,0)</f>
        <v>1</v>
      </c>
      <c r="BM60" s="124">
        <f>IF(AE58&gt;18,1,0)</f>
        <v>1</v>
      </c>
      <c r="BN60" s="124">
        <f>IF(AE58&gt;19,1,0)</f>
        <v>1</v>
      </c>
      <c r="BO60" s="124">
        <f>IF(AE58&gt;20,1,0)</f>
        <v>0</v>
      </c>
      <c r="BP60" s="124">
        <f>IF(AE58&gt;21,1,0)</f>
        <v>0</v>
      </c>
      <c r="BQ60" s="124">
        <f>IF(AE58&gt;22,1,0)</f>
        <v>0</v>
      </c>
      <c r="BR60" s="124">
        <f>IF(AE58&gt;23,1,0)</f>
        <v>0</v>
      </c>
      <c r="BS60" s="124">
        <f>IF(AE58&gt;24,1,0)</f>
        <v>0</v>
      </c>
      <c r="BT60" s="124">
        <f>IF(AE58&gt;25,1,0)</f>
        <v>0</v>
      </c>
      <c r="BU60" s="124">
        <f>IF(AE58&gt;26,1,0)</f>
        <v>0</v>
      </c>
      <c r="BV60" s="124">
        <f>IF(AE58&gt;27,1,0)</f>
        <v>0</v>
      </c>
      <c r="BW60" s="124">
        <f>IF(AE58&gt;28,1,0)</f>
        <v>0</v>
      </c>
      <c r="BX60" s="124">
        <f>IF(AE58&gt;29,1,0)</f>
        <v>0</v>
      </c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ht="12.75">
      <c r="A61" s="91"/>
      <c r="B61" s="79"/>
      <c r="C61" s="119" t="str">
        <f t="shared" si="12"/>
        <v>A</v>
      </c>
      <c r="D61" s="119" t="str">
        <f t="shared" si="12"/>
        <v>A</v>
      </c>
      <c r="E61" s="119" t="str">
        <f t="shared" si="12"/>
        <v>A</v>
      </c>
      <c r="F61" s="119" t="str">
        <f t="shared" si="12"/>
        <v>A</v>
      </c>
      <c r="G61" s="119" t="str">
        <f t="shared" si="12"/>
        <v>A</v>
      </c>
      <c r="H61" s="119" t="str">
        <f t="shared" si="12"/>
        <v>A</v>
      </c>
      <c r="I61" s="119" t="str">
        <f t="shared" si="12"/>
        <v>A</v>
      </c>
      <c r="J61" s="119" t="str">
        <f t="shared" si="12"/>
        <v>A</v>
      </c>
      <c r="K61" s="119" t="str">
        <f t="shared" si="12"/>
        <v>A</v>
      </c>
      <c r="L61" s="119" t="str">
        <f t="shared" si="12"/>
        <v>A</v>
      </c>
      <c r="M61" s="119" t="str">
        <f t="shared" si="12"/>
        <v>A</v>
      </c>
      <c r="N61" s="119" t="str">
        <f t="shared" si="12"/>
        <v>A</v>
      </c>
      <c r="O61" s="119" t="str">
        <f t="shared" si="12"/>
        <v>A</v>
      </c>
      <c r="P61" s="119" t="str">
        <f t="shared" si="12"/>
        <v>A</v>
      </c>
      <c r="Q61" s="119" t="str">
        <f t="shared" si="12"/>
        <v>A</v>
      </c>
      <c r="R61" s="123"/>
      <c r="S61" s="112"/>
      <c r="T61" s="103"/>
      <c r="U61" s="103"/>
      <c r="V61" s="103"/>
      <c r="W61" s="103"/>
      <c r="X61" s="103"/>
      <c r="AB61" s="125"/>
      <c r="AC61" s="103"/>
      <c r="AD61" s="103" t="str">
        <f t="shared" si="13"/>
        <v>A</v>
      </c>
      <c r="AE61" s="103" t="str">
        <f t="shared" si="13"/>
        <v>A</v>
      </c>
      <c r="AF61" s="103" t="str">
        <f t="shared" si="13"/>
        <v>A</v>
      </c>
      <c r="AG61" s="103" t="str">
        <f t="shared" si="13"/>
        <v>A</v>
      </c>
      <c r="AH61" s="103" t="str">
        <f t="shared" si="13"/>
        <v>A</v>
      </c>
      <c r="AI61" s="103" t="str">
        <f t="shared" si="13"/>
        <v>A</v>
      </c>
      <c r="AJ61" s="103" t="str">
        <f t="shared" si="13"/>
        <v>A</v>
      </c>
      <c r="AK61" s="103" t="str">
        <f t="shared" si="13"/>
        <v>A</v>
      </c>
      <c r="AL61" s="103" t="str">
        <f t="shared" si="13"/>
        <v>A</v>
      </c>
      <c r="AM61" s="103" t="str">
        <f t="shared" si="13"/>
        <v>A</v>
      </c>
      <c r="AN61" s="103" t="str">
        <f t="shared" si="13"/>
        <v>A</v>
      </c>
      <c r="AO61" s="103" t="str">
        <f t="shared" si="13"/>
        <v>A</v>
      </c>
      <c r="AP61" s="103" t="str">
        <f t="shared" si="13"/>
        <v>A</v>
      </c>
      <c r="AQ61" s="103" t="str">
        <f t="shared" si="13"/>
        <v>A</v>
      </c>
      <c r="AR61" s="115" t="str">
        <f t="shared" si="13"/>
        <v>A</v>
      </c>
      <c r="AT61" s="124">
        <f>IF(AD58&gt;30,1,0)</f>
        <v>0</v>
      </c>
      <c r="AU61" s="124">
        <f>IF(AD58&gt;31,1,0)</f>
        <v>0</v>
      </c>
      <c r="AV61" s="124">
        <f>IF(AD58&gt;32,1,0)</f>
        <v>0</v>
      </c>
      <c r="AW61" s="124">
        <f>IF(AD58&gt;33,1,0)</f>
        <v>0</v>
      </c>
      <c r="AX61" s="124">
        <f>IF(AD58&gt;34,1,0)</f>
        <v>0</v>
      </c>
      <c r="AY61" s="124">
        <f>IF(AD58&gt;35,1,0)</f>
        <v>0</v>
      </c>
      <c r="AZ61" s="124">
        <f>IF(AD58&gt;36,1,0)</f>
        <v>0</v>
      </c>
      <c r="BA61" s="124">
        <f>IF(AD58&gt;37,1,0)</f>
        <v>0</v>
      </c>
      <c r="BB61" s="124">
        <f>IF(AD58&gt;38,1,0)</f>
        <v>0</v>
      </c>
      <c r="BC61" s="124">
        <f>IF(AD58&gt;39,1,0)</f>
        <v>0</v>
      </c>
      <c r="BD61" s="124">
        <f>IF(AD58&gt;40,1,0)</f>
        <v>0</v>
      </c>
      <c r="BE61" s="124">
        <f>IF(AD58&gt;41,1,0)</f>
        <v>0</v>
      </c>
      <c r="BF61" s="124">
        <f>IF(AD58&gt;42,1,0)</f>
        <v>0</v>
      </c>
      <c r="BG61" s="124">
        <f>IF(AD58&gt;43,1,0)</f>
        <v>0</v>
      </c>
      <c r="BH61" s="124">
        <f>IF(AD58&gt;44,1,0)</f>
        <v>0</v>
      </c>
      <c r="BI61" s="109"/>
      <c r="BJ61" s="124">
        <f>IF(AE58&gt;30,1,0)</f>
        <v>0</v>
      </c>
      <c r="BK61" s="124">
        <f>IF(AE58&gt;31,1,0)</f>
        <v>0</v>
      </c>
      <c r="BL61" s="124">
        <f>IF(AE58&gt;32,1,0)</f>
        <v>0</v>
      </c>
      <c r="BM61" s="124">
        <f>IF(AE58&gt;33,1,0)</f>
        <v>0</v>
      </c>
      <c r="BN61" s="124">
        <f>IF(AE58&gt;34,1,0)</f>
        <v>0</v>
      </c>
      <c r="BO61" s="124">
        <f>IF(AE58&gt;35,1,0)</f>
        <v>0</v>
      </c>
      <c r="BP61" s="124">
        <f>IF(AE58&gt;36,1,0)</f>
        <v>0</v>
      </c>
      <c r="BQ61" s="124">
        <f>IF(AE58&gt;37,1,0)</f>
        <v>0</v>
      </c>
      <c r="BR61" s="124">
        <f>IF(AE58&gt;38,1,0)</f>
        <v>0</v>
      </c>
      <c r="BS61" s="124">
        <f>IF(AE58&gt;39,1,0)</f>
        <v>0</v>
      </c>
      <c r="BT61" s="124">
        <f>IF(AE58&gt;40,1,0)</f>
        <v>0</v>
      </c>
      <c r="BU61" s="124">
        <f>IF(AE58&gt;41,1,0)</f>
        <v>0</v>
      </c>
      <c r="BV61" s="124">
        <f>IF(AE58&gt;42,1,0)</f>
        <v>0</v>
      </c>
      <c r="BW61" s="124">
        <f>IF(AE58&gt;43,1,0)</f>
        <v>0</v>
      </c>
      <c r="BX61" s="124">
        <f>IF(AE58&gt;44,1,0)</f>
        <v>0</v>
      </c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</row>
    <row r="62" spans="1:94" ht="15.75">
      <c r="A62" s="91"/>
      <c r="B62" s="79"/>
      <c r="C62" s="119" t="str">
        <f t="shared" si="12"/>
        <v>A</v>
      </c>
      <c r="D62" s="119" t="str">
        <f t="shared" si="12"/>
        <v>A</v>
      </c>
      <c r="E62" s="119" t="str">
        <f t="shared" si="12"/>
        <v>A</v>
      </c>
      <c r="F62" s="119" t="str">
        <f t="shared" si="12"/>
        <v>A</v>
      </c>
      <c r="G62" s="119" t="str">
        <f t="shared" si="12"/>
        <v>A</v>
      </c>
      <c r="H62" s="119" t="str">
        <f t="shared" si="12"/>
        <v>A</v>
      </c>
      <c r="I62" s="119" t="str">
        <f t="shared" si="12"/>
        <v>A</v>
      </c>
      <c r="J62" s="119" t="str">
        <f t="shared" si="12"/>
        <v>A</v>
      </c>
      <c r="K62" s="119" t="str">
        <f t="shared" si="12"/>
        <v>A</v>
      </c>
      <c r="L62" s="119" t="str">
        <f t="shared" si="12"/>
        <v>A</v>
      </c>
      <c r="M62" s="119" t="str">
        <f t="shared" si="12"/>
        <v>A</v>
      </c>
      <c r="N62" s="119" t="str">
        <f t="shared" si="12"/>
        <v>A</v>
      </c>
      <c r="O62" s="119" t="str">
        <f t="shared" si="12"/>
        <v>A</v>
      </c>
      <c r="P62" s="119" t="str">
        <f t="shared" si="12"/>
        <v>A</v>
      </c>
      <c r="Q62" s="119" t="str">
        <f t="shared" si="12"/>
        <v>A</v>
      </c>
      <c r="R62" s="123"/>
      <c r="S62" s="112"/>
      <c r="T62" s="103"/>
      <c r="U62" s="103"/>
      <c r="V62" s="103"/>
      <c r="W62" s="103"/>
      <c r="X62" s="103"/>
      <c r="AB62" s="126"/>
      <c r="AC62" s="65"/>
      <c r="AD62" s="103" t="str">
        <f t="shared" si="13"/>
        <v>A</v>
      </c>
      <c r="AE62" s="103" t="str">
        <f t="shared" si="13"/>
        <v>A</v>
      </c>
      <c r="AF62" s="103" t="str">
        <f t="shared" si="13"/>
        <v>A</v>
      </c>
      <c r="AG62" s="103" t="str">
        <f t="shared" si="13"/>
        <v>A</v>
      </c>
      <c r="AH62" s="103" t="str">
        <f t="shared" si="13"/>
        <v>A</v>
      </c>
      <c r="AI62" s="103" t="str">
        <f t="shared" si="13"/>
        <v>A</v>
      </c>
      <c r="AJ62" s="103" t="str">
        <f t="shared" si="13"/>
        <v>A</v>
      </c>
      <c r="AK62" s="103" t="str">
        <f t="shared" si="13"/>
        <v>A</v>
      </c>
      <c r="AL62" s="103" t="str">
        <f t="shared" si="13"/>
        <v>A</v>
      </c>
      <c r="AM62" s="103" t="str">
        <f t="shared" si="13"/>
        <v>A</v>
      </c>
      <c r="AN62" s="103" t="str">
        <f t="shared" si="13"/>
        <v>A</v>
      </c>
      <c r="AO62" s="103" t="str">
        <f t="shared" si="13"/>
        <v>A</v>
      </c>
      <c r="AP62" s="103" t="str">
        <f t="shared" si="13"/>
        <v>A</v>
      </c>
      <c r="AQ62" s="103" t="str">
        <f t="shared" si="13"/>
        <v>A</v>
      </c>
      <c r="AR62" s="115" t="str">
        <f t="shared" si="13"/>
        <v>A</v>
      </c>
      <c r="AT62" s="124">
        <f>IF(AD58&gt;45,1,0)</f>
        <v>0</v>
      </c>
      <c r="AU62" s="124">
        <f>IF(AD58&gt;46,1,0)</f>
        <v>0</v>
      </c>
      <c r="AV62" s="124">
        <f>IF(AD58&gt;47,1,0)</f>
        <v>0</v>
      </c>
      <c r="AW62" s="124">
        <f>IF(AD58&gt;48,1,0)</f>
        <v>0</v>
      </c>
      <c r="AX62" s="124">
        <f>IF(AD58&gt;49,1,0)</f>
        <v>0</v>
      </c>
      <c r="AY62" s="124">
        <f>IF(AD58&gt;50,1,0)</f>
        <v>0</v>
      </c>
      <c r="AZ62" s="124">
        <f>IF(AD58&gt;51,1,0)</f>
        <v>0</v>
      </c>
      <c r="BA62" s="124">
        <f>IF(AD58&gt;52,1,0)</f>
        <v>0</v>
      </c>
      <c r="BB62" s="124">
        <f>IF(AD58&gt;53,1,0)</f>
        <v>0</v>
      </c>
      <c r="BC62" s="124">
        <f>IF(AD58&gt;54,1,0)</f>
        <v>0</v>
      </c>
      <c r="BD62" s="124">
        <f>IF(AD58&gt;55,1,0)</f>
        <v>0</v>
      </c>
      <c r="BE62" s="124">
        <f>IF(AD58&gt;56,1,0)</f>
        <v>0</v>
      </c>
      <c r="BF62" s="124">
        <f>IF(AD58&gt;57,1,0)</f>
        <v>0</v>
      </c>
      <c r="BG62" s="124">
        <f>IF(AD58&gt;58,1,0)</f>
        <v>0</v>
      </c>
      <c r="BH62" s="124">
        <f>IF(AD58&gt;59,1,0)</f>
        <v>0</v>
      </c>
      <c r="BI62" s="116"/>
      <c r="BJ62" s="124">
        <f>IF(AE58&gt;45,1,0)</f>
        <v>0</v>
      </c>
      <c r="BK62" s="124">
        <f>IF(AE58&gt;46,1,0)</f>
        <v>0</v>
      </c>
      <c r="BL62" s="124">
        <f>IF(AE58&gt;47,1,0)</f>
        <v>0</v>
      </c>
      <c r="BM62" s="124">
        <f>IF(AE58&gt;48,1,0)</f>
        <v>0</v>
      </c>
      <c r="BN62" s="124">
        <f>IF(AE58&gt;49,1,0)</f>
        <v>0</v>
      </c>
      <c r="BO62" s="124">
        <f>IF(AE58&gt;50,1,0)</f>
        <v>0</v>
      </c>
      <c r="BP62" s="124">
        <f>IF(AE58&gt;51,1,0)</f>
        <v>0</v>
      </c>
      <c r="BQ62" s="124">
        <f>IF(AE58&gt;52,1,0)</f>
        <v>0</v>
      </c>
      <c r="BR62" s="124">
        <f>IF(AE58&gt;53,1,0)</f>
        <v>0</v>
      </c>
      <c r="BS62" s="124">
        <f>IF(AE58&gt;54,1,0)</f>
        <v>0</v>
      </c>
      <c r="BT62" s="124">
        <f>IF(AE58&gt;55,1,0)</f>
        <v>0</v>
      </c>
      <c r="BU62" s="124">
        <f>IF(AE58&gt;56,1,0)</f>
        <v>0</v>
      </c>
      <c r="BV62" s="124">
        <f>IF(AE58&gt;57,1,0)</f>
        <v>0</v>
      </c>
      <c r="BW62" s="124">
        <f>IF(AE58&gt;58,1,0)</f>
        <v>0</v>
      </c>
      <c r="BX62" s="124">
        <f>IF(AE58&gt;59,1,0)</f>
        <v>0</v>
      </c>
      <c r="BY62" s="95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</row>
    <row r="63" spans="1:94" ht="21" thickBot="1">
      <c r="A63" s="127"/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30"/>
      <c r="T63" s="103"/>
      <c r="U63" s="103"/>
      <c r="V63" s="103"/>
      <c r="W63" s="103"/>
      <c r="X63" s="103"/>
      <c r="AB63" s="131"/>
      <c r="AC63" s="132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4"/>
      <c r="AS63" s="56"/>
      <c r="AT63" s="56"/>
      <c r="AU63" s="56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87"/>
      <c r="BH63" s="24"/>
      <c r="BI63" s="88"/>
      <c r="BJ63" s="89"/>
      <c r="BK63" s="24"/>
      <c r="BL63" s="88"/>
      <c r="BM63" s="24"/>
      <c r="BN63" s="90"/>
      <c r="BO63" s="87"/>
      <c r="BP63" s="24"/>
      <c r="BQ63" s="88"/>
      <c r="BR63" s="89"/>
      <c r="BS63" s="24"/>
      <c r="BT63" s="88"/>
      <c r="BU63" s="24"/>
      <c r="BV63" s="90"/>
      <c r="BW63" s="56"/>
      <c r="BX63" s="56"/>
      <c r="BY63" s="95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</row>
    <row r="64" spans="2:94" ht="12.75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</row>
    <row r="65" spans="2:94" ht="12.75" customHeight="1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23"/>
      <c r="R65" s="103"/>
      <c r="S65" s="103"/>
      <c r="T65" s="103"/>
      <c r="U65" s="103"/>
      <c r="V65" s="103"/>
      <c r="W65" s="103"/>
      <c r="X65" s="10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</row>
    <row r="66" spans="2:94" ht="18.75" thickBot="1">
      <c r="B66" s="13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9"/>
      <c r="N66" s="11"/>
      <c r="O66" s="11"/>
      <c r="P66" s="11"/>
      <c r="Q66" s="140"/>
      <c r="R66" s="103"/>
      <c r="S66" s="103"/>
      <c r="T66" s="103"/>
      <c r="U66" s="103"/>
      <c r="V66" s="103"/>
      <c r="W66" s="103"/>
      <c r="X66" s="103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</row>
    <row r="67" spans="1:94" ht="13.5" thickBot="1">
      <c r="A67" s="98"/>
      <c r="B67" s="99" t="str">
        <f>B15</f>
        <v>1) </v>
      </c>
      <c r="C67" s="232" t="str">
        <f>C15</f>
        <v>Farv </v>
      </c>
      <c r="D67" s="232"/>
      <c r="E67" s="234">
        <f aca="true" t="shared" si="14" ref="E67:E72">E15</f>
        <v>8</v>
      </c>
      <c r="F67" s="234"/>
      <c r="G67" s="100"/>
      <c r="H67" s="236" t="str">
        <f>H15</f>
        <v>af firkanterne</v>
      </c>
      <c r="I67" s="236"/>
      <c r="J67" s="236"/>
      <c r="K67" s="236"/>
      <c r="L67" s="236"/>
      <c r="M67" s="236"/>
      <c r="N67" s="253" t="str">
        <f>"Der er farvet "&amp;AE16&amp;" firkanter"</f>
        <v>Der er farvet 24 firkanter</v>
      </c>
      <c r="O67" s="253"/>
      <c r="P67" s="253"/>
      <c r="Q67" s="253"/>
      <c r="R67" s="253"/>
      <c r="S67" s="254"/>
      <c r="T67" s="103"/>
      <c r="U67" s="4"/>
      <c r="V67" s="5"/>
      <c r="W67" s="6"/>
      <c r="X67" s="6"/>
      <c r="Y67" s="5"/>
      <c r="Z67" s="141"/>
      <c r="AA67" s="103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</row>
    <row r="68" spans="1:94" ht="12.75">
      <c r="A68" s="91"/>
      <c r="B68" s="79"/>
      <c r="C68" s="233"/>
      <c r="D68" s="233"/>
      <c r="E68" s="235">
        <f t="shared" si="14"/>
        <v>9</v>
      </c>
      <c r="F68" s="235"/>
      <c r="G68" s="103"/>
      <c r="H68" s="237"/>
      <c r="I68" s="237"/>
      <c r="J68" s="237"/>
      <c r="K68" s="237"/>
      <c r="L68" s="237"/>
      <c r="M68" s="237"/>
      <c r="N68" s="255"/>
      <c r="O68" s="255"/>
      <c r="P68" s="255"/>
      <c r="Q68" s="255"/>
      <c r="R68" s="255"/>
      <c r="S68" s="256"/>
      <c r="T68" s="103"/>
      <c r="U68" s="4"/>
      <c r="V68" s="5"/>
      <c r="W68" s="6"/>
      <c r="X68" s="6"/>
      <c r="Y68" s="5"/>
      <c r="Z68" s="141"/>
      <c r="AA68" s="103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</row>
    <row r="69" spans="1:94" ht="12.75" customHeight="1">
      <c r="A69" s="91"/>
      <c r="B69" s="79"/>
      <c r="C69" s="119" t="str">
        <f aca="true" t="shared" si="15" ref="C69:D72">C17</f>
        <v>C</v>
      </c>
      <c r="D69" s="119" t="str">
        <f t="shared" si="15"/>
        <v>C</v>
      </c>
      <c r="E69" s="119" t="str">
        <f t="shared" si="14"/>
        <v>C</v>
      </c>
      <c r="F69" s="119" t="str">
        <f aca="true" t="shared" si="16" ref="F69:Q69">F17</f>
        <v>C</v>
      </c>
      <c r="G69" s="119" t="str">
        <f t="shared" si="16"/>
        <v>C</v>
      </c>
      <c r="H69" s="119" t="str">
        <f t="shared" si="16"/>
        <v>C</v>
      </c>
      <c r="I69" s="119" t="str">
        <f t="shared" si="16"/>
        <v>C</v>
      </c>
      <c r="J69" s="119" t="str">
        <f t="shared" si="16"/>
        <v>C</v>
      </c>
      <c r="K69" s="119" t="str">
        <f t="shared" si="16"/>
        <v>C</v>
      </c>
      <c r="L69" s="119" t="str">
        <f t="shared" si="16"/>
        <v>C</v>
      </c>
      <c r="M69" s="119" t="str">
        <f t="shared" si="16"/>
        <v>C</v>
      </c>
      <c r="N69" s="119" t="str">
        <f t="shared" si="16"/>
        <v>C</v>
      </c>
      <c r="O69" s="119" t="str">
        <f t="shared" si="16"/>
        <v>C</v>
      </c>
      <c r="P69" s="119" t="str">
        <f t="shared" si="16"/>
        <v>C</v>
      </c>
      <c r="Q69" s="119" t="str">
        <f t="shared" si="16"/>
        <v>C</v>
      </c>
      <c r="R69" s="120"/>
      <c r="S69" s="112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</row>
    <row r="70" spans="1:94" ht="12.75" customHeight="1">
      <c r="A70" s="91"/>
      <c r="B70" s="79"/>
      <c r="C70" s="119" t="str">
        <f t="shared" si="15"/>
        <v>C</v>
      </c>
      <c r="D70" s="119" t="str">
        <f t="shared" si="15"/>
        <v>C</v>
      </c>
      <c r="E70" s="119" t="str">
        <f t="shared" si="14"/>
        <v>C</v>
      </c>
      <c r="F70" s="119" t="str">
        <f aca="true" t="shared" si="17" ref="F70:Q70">F18</f>
        <v>C</v>
      </c>
      <c r="G70" s="119" t="str">
        <f t="shared" si="17"/>
        <v>C</v>
      </c>
      <c r="H70" s="119" t="str">
        <f t="shared" si="17"/>
        <v>C</v>
      </c>
      <c r="I70" s="119" t="str">
        <f t="shared" si="17"/>
        <v>C</v>
      </c>
      <c r="J70" s="119" t="str">
        <f t="shared" si="17"/>
        <v>C</v>
      </c>
      <c r="K70" s="119" t="str">
        <f t="shared" si="17"/>
        <v>C</v>
      </c>
      <c r="L70" s="119" t="str">
        <f t="shared" si="17"/>
        <v>B</v>
      </c>
      <c r="M70" s="119" t="str">
        <f t="shared" si="17"/>
        <v>B</v>
      </c>
      <c r="N70" s="119" t="str">
        <f t="shared" si="17"/>
        <v>B</v>
      </c>
      <c r="O70" s="119" t="str">
        <f t="shared" si="17"/>
        <v>A</v>
      </c>
      <c r="P70" s="119" t="str">
        <f t="shared" si="17"/>
        <v>A</v>
      </c>
      <c r="Q70" s="119" t="str">
        <f t="shared" si="17"/>
        <v>A</v>
      </c>
      <c r="R70" s="123"/>
      <c r="S70" s="112"/>
      <c r="T70" s="103"/>
      <c r="U70" s="103"/>
      <c r="V70" s="103"/>
      <c r="W70" s="103"/>
      <c r="X70" s="103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</row>
    <row r="71" spans="1:94" ht="14.25" customHeight="1">
      <c r="A71" s="91"/>
      <c r="B71" s="79"/>
      <c r="C71" s="119" t="str">
        <f t="shared" si="15"/>
        <v>A</v>
      </c>
      <c r="D71" s="119" t="str">
        <f t="shared" si="15"/>
        <v>A</v>
      </c>
      <c r="E71" s="119" t="str">
        <f t="shared" si="14"/>
        <v>A</v>
      </c>
      <c r="F71" s="119" t="str">
        <f aca="true" t="shared" si="18" ref="F71:Q71">F19</f>
        <v>A</v>
      </c>
      <c r="G71" s="119" t="str">
        <f t="shared" si="18"/>
        <v>A</v>
      </c>
      <c r="H71" s="119" t="str">
        <f t="shared" si="18"/>
        <v>A</v>
      </c>
      <c r="I71" s="119" t="str">
        <f t="shared" si="18"/>
        <v>A</v>
      </c>
      <c r="J71" s="119" t="str">
        <f t="shared" si="18"/>
        <v>A</v>
      </c>
      <c r="K71" s="119" t="str">
        <f t="shared" si="18"/>
        <v>A</v>
      </c>
      <c r="L71" s="119" t="str">
        <f t="shared" si="18"/>
        <v>A</v>
      </c>
      <c r="M71" s="119" t="str">
        <f t="shared" si="18"/>
        <v>A</v>
      </c>
      <c r="N71" s="119" t="str">
        <f t="shared" si="18"/>
        <v>A</v>
      </c>
      <c r="O71" s="119" t="str">
        <f t="shared" si="18"/>
        <v>A</v>
      </c>
      <c r="P71" s="119" t="str">
        <f t="shared" si="18"/>
        <v>A</v>
      </c>
      <c r="Q71" s="119" t="str">
        <f t="shared" si="18"/>
        <v>A</v>
      </c>
      <c r="R71" s="123"/>
      <c r="S71" s="112"/>
      <c r="T71" s="103"/>
      <c r="U71" s="103"/>
      <c r="V71" s="103"/>
      <c r="W71" s="103"/>
      <c r="X71" s="103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</row>
    <row r="72" spans="1:94" ht="12.75">
      <c r="A72" s="91"/>
      <c r="B72" s="79"/>
      <c r="C72" s="119" t="str">
        <f t="shared" si="15"/>
        <v>A</v>
      </c>
      <c r="D72" s="119" t="str">
        <f t="shared" si="15"/>
        <v>A</v>
      </c>
      <c r="E72" s="119" t="str">
        <f t="shared" si="14"/>
        <v>A</v>
      </c>
      <c r="F72" s="119" t="str">
        <f aca="true" t="shared" si="19" ref="F72:Q72">F20</f>
        <v>A</v>
      </c>
      <c r="G72" s="119" t="str">
        <f t="shared" si="19"/>
        <v>A</v>
      </c>
      <c r="H72" s="119" t="str">
        <f t="shared" si="19"/>
        <v>A</v>
      </c>
      <c r="I72" s="119" t="str">
        <f t="shared" si="19"/>
        <v>A</v>
      </c>
      <c r="J72" s="119" t="str">
        <f t="shared" si="19"/>
        <v>A</v>
      </c>
      <c r="K72" s="119" t="str">
        <f t="shared" si="19"/>
        <v>A</v>
      </c>
      <c r="L72" s="119" t="str">
        <f t="shared" si="19"/>
        <v>A</v>
      </c>
      <c r="M72" s="119" t="str">
        <f t="shared" si="19"/>
        <v>A</v>
      </c>
      <c r="N72" s="119" t="str">
        <f t="shared" si="19"/>
        <v>A</v>
      </c>
      <c r="O72" s="119" t="str">
        <f t="shared" si="19"/>
        <v>A</v>
      </c>
      <c r="P72" s="119" t="str">
        <f t="shared" si="19"/>
        <v>A</v>
      </c>
      <c r="Q72" s="119" t="str">
        <f t="shared" si="19"/>
        <v>A</v>
      </c>
      <c r="R72" s="123"/>
      <c r="S72" s="112"/>
      <c r="T72" s="103"/>
      <c r="U72" s="103"/>
      <c r="V72" s="103"/>
      <c r="W72" s="103"/>
      <c r="X72" s="103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</row>
    <row r="73" spans="1:94" ht="13.5" thickBot="1">
      <c r="A73" s="127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30"/>
      <c r="T73" s="103"/>
      <c r="U73" s="103"/>
      <c r="V73" s="103"/>
      <c r="W73" s="103"/>
      <c r="X73" s="103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</row>
    <row r="74" spans="1:94" ht="12.75" customHeight="1" thickBot="1">
      <c r="A74" s="98"/>
      <c r="B74" s="99" t="str">
        <f>B22</f>
        <v>2) </v>
      </c>
      <c r="C74" s="232" t="str">
        <f>C22</f>
        <v>Farv </v>
      </c>
      <c r="D74" s="232"/>
      <c r="E74" s="234">
        <f aca="true" t="shared" si="20" ref="E74:E79">E22</f>
        <v>3</v>
      </c>
      <c r="F74" s="234"/>
      <c r="G74" s="100"/>
      <c r="H74" s="236" t="str">
        <f>H22</f>
        <v>af firkanterne</v>
      </c>
      <c r="I74" s="236"/>
      <c r="J74" s="236"/>
      <c r="K74" s="236"/>
      <c r="L74" s="236"/>
      <c r="M74" s="236"/>
      <c r="N74" s="253" t="str">
        <f>"Der er farvet "&amp;AE23&amp;" firkanter"</f>
        <v>Der er farvet 6 firkanter</v>
      </c>
      <c r="O74" s="253"/>
      <c r="P74" s="253"/>
      <c r="Q74" s="253"/>
      <c r="R74" s="253"/>
      <c r="S74" s="254"/>
      <c r="T74" s="103"/>
      <c r="U74" s="103"/>
      <c r="V74" s="103"/>
      <c r="W74" s="103"/>
      <c r="X74" s="103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</row>
    <row r="75" spans="1:94" ht="12.75" customHeight="1">
      <c r="A75" s="91"/>
      <c r="B75" s="79"/>
      <c r="C75" s="233"/>
      <c r="D75" s="233"/>
      <c r="E75" s="235">
        <f t="shared" si="20"/>
        <v>7</v>
      </c>
      <c r="F75" s="235"/>
      <c r="G75" s="103"/>
      <c r="H75" s="237"/>
      <c r="I75" s="237"/>
      <c r="J75" s="237"/>
      <c r="K75" s="237"/>
      <c r="L75" s="237"/>
      <c r="M75" s="237"/>
      <c r="N75" s="255"/>
      <c r="O75" s="255"/>
      <c r="P75" s="255"/>
      <c r="Q75" s="255"/>
      <c r="R75" s="255"/>
      <c r="S75" s="256"/>
      <c r="T75" s="103"/>
      <c r="U75" s="103"/>
      <c r="V75" s="103"/>
      <c r="W75" s="103"/>
      <c r="X75" s="103"/>
      <c r="AO75" s="65"/>
      <c r="AP75" s="65"/>
      <c r="AQ75" s="65"/>
      <c r="AR75" s="65"/>
      <c r="AS75" s="65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90"/>
      <c r="BU75" s="135"/>
      <c r="BV75" s="136"/>
      <c r="BW75" s="137"/>
      <c r="BX75" s="138"/>
      <c r="BY75" s="135"/>
      <c r="BZ75" s="90"/>
      <c r="CA75" s="90"/>
      <c r="CB75" s="90"/>
      <c r="CC75" s="135"/>
      <c r="CD75" s="136"/>
      <c r="CE75" s="137"/>
      <c r="CF75" s="138"/>
      <c r="CG75" s="135"/>
      <c r="CH75" s="90"/>
      <c r="CI75" s="90"/>
      <c r="CJ75" s="56"/>
      <c r="CK75" s="56"/>
      <c r="CL75" s="56"/>
      <c r="CM75" s="56"/>
      <c r="CN75" s="56"/>
      <c r="CO75" s="56"/>
      <c r="CP75" s="56"/>
    </row>
    <row r="76" spans="1:94" ht="20.25">
      <c r="A76" s="91"/>
      <c r="B76" s="79"/>
      <c r="C76" s="119" t="str">
        <f aca="true" t="shared" si="21" ref="C76:D79">C24</f>
        <v>C</v>
      </c>
      <c r="D76" s="119" t="str">
        <f t="shared" si="21"/>
        <v>C</v>
      </c>
      <c r="E76" s="119" t="str">
        <f t="shared" si="20"/>
        <v>C</v>
      </c>
      <c r="F76" s="119" t="str">
        <f aca="true" t="shared" si="22" ref="F76:Q76">F24</f>
        <v>C</v>
      </c>
      <c r="G76" s="119" t="str">
        <f t="shared" si="22"/>
        <v>C</v>
      </c>
      <c r="H76" s="119" t="str">
        <f t="shared" si="22"/>
        <v>C</v>
      </c>
      <c r="I76" s="119" t="str">
        <f t="shared" si="22"/>
        <v>B</v>
      </c>
      <c r="J76" s="119" t="str">
        <f t="shared" si="22"/>
        <v>B</v>
      </c>
      <c r="K76" s="119" t="str">
        <f t="shared" si="22"/>
        <v>B</v>
      </c>
      <c r="L76" s="119" t="str">
        <f t="shared" si="22"/>
        <v>B</v>
      </c>
      <c r="M76" s="119" t="str">
        <f t="shared" si="22"/>
        <v>B</v>
      </c>
      <c r="N76" s="119" t="str">
        <f t="shared" si="22"/>
        <v>B</v>
      </c>
      <c r="O76" s="119" t="str">
        <f t="shared" si="22"/>
        <v>B</v>
      </c>
      <c r="P76" s="119" t="str">
        <f t="shared" si="22"/>
        <v>B</v>
      </c>
      <c r="Q76" s="119" t="str">
        <f t="shared" si="22"/>
        <v>A</v>
      </c>
      <c r="R76" s="120"/>
      <c r="S76" s="112"/>
      <c r="T76" s="103"/>
      <c r="U76" s="103"/>
      <c r="V76" s="103"/>
      <c r="W76" s="103"/>
      <c r="X76" s="103"/>
      <c r="AO76" s="2"/>
      <c r="AP76" s="2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87"/>
      <c r="BU76" s="24"/>
      <c r="BV76" s="88"/>
      <c r="BW76" s="89"/>
      <c r="BX76" s="24"/>
      <c r="BY76" s="88"/>
      <c r="BZ76" s="24"/>
      <c r="CA76" s="90"/>
      <c r="CB76" s="87"/>
      <c r="CC76" s="24"/>
      <c r="CD76" s="88"/>
      <c r="CE76" s="89"/>
      <c r="CF76" s="24"/>
      <c r="CG76" s="88"/>
      <c r="CH76" s="24"/>
      <c r="CI76" s="90"/>
      <c r="CJ76" s="56"/>
      <c r="CK76" s="56"/>
      <c r="CL76" s="56"/>
      <c r="CM76" s="56"/>
      <c r="CN76" s="56"/>
      <c r="CO76" s="56"/>
      <c r="CP76" s="56"/>
    </row>
    <row r="77" spans="1:94" ht="15">
      <c r="A77" s="91"/>
      <c r="B77" s="79"/>
      <c r="C77" s="119" t="str">
        <f t="shared" si="21"/>
        <v>A</v>
      </c>
      <c r="D77" s="119" t="str">
        <f t="shared" si="21"/>
        <v>A</v>
      </c>
      <c r="E77" s="119" t="str">
        <f t="shared" si="20"/>
        <v>A</v>
      </c>
      <c r="F77" s="119" t="str">
        <f aca="true" t="shared" si="23" ref="F77:Q77">F25</f>
        <v>A</v>
      </c>
      <c r="G77" s="119" t="str">
        <f t="shared" si="23"/>
        <v>A</v>
      </c>
      <c r="H77" s="119" t="str">
        <f t="shared" si="23"/>
        <v>A</v>
      </c>
      <c r="I77" s="119" t="str">
        <f t="shared" si="23"/>
        <v>A</v>
      </c>
      <c r="J77" s="119" t="str">
        <f t="shared" si="23"/>
        <v>A</v>
      </c>
      <c r="K77" s="119" t="str">
        <f t="shared" si="23"/>
        <v>A</v>
      </c>
      <c r="L77" s="119" t="str">
        <f t="shared" si="23"/>
        <v>A</v>
      </c>
      <c r="M77" s="119" t="str">
        <f t="shared" si="23"/>
        <v>A</v>
      </c>
      <c r="N77" s="119" t="str">
        <f t="shared" si="23"/>
        <v>A</v>
      </c>
      <c r="O77" s="119" t="str">
        <f t="shared" si="23"/>
        <v>A</v>
      </c>
      <c r="P77" s="119" t="str">
        <f t="shared" si="23"/>
        <v>A</v>
      </c>
      <c r="Q77" s="119" t="str">
        <f t="shared" si="23"/>
        <v>A</v>
      </c>
      <c r="R77" s="123"/>
      <c r="S77" s="112"/>
      <c r="T77" s="103"/>
      <c r="U77" s="103"/>
      <c r="V77" s="103"/>
      <c r="W77" s="103"/>
      <c r="X77" s="103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18"/>
      <c r="BH77" s="2"/>
      <c r="BI77" s="18"/>
      <c r="BJ77" s="2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35"/>
      <c r="BW77" s="18"/>
      <c r="BX77" s="2"/>
      <c r="BY77" s="18"/>
      <c r="BZ77" s="2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95"/>
      <c r="CM77" s="56"/>
      <c r="CN77" s="56"/>
      <c r="CO77" s="56"/>
      <c r="CP77" s="56"/>
    </row>
    <row r="78" spans="1:94" ht="12.75">
      <c r="A78" s="91"/>
      <c r="B78" s="79"/>
      <c r="C78" s="119" t="str">
        <f t="shared" si="21"/>
        <v>A</v>
      </c>
      <c r="D78" s="119" t="str">
        <f t="shared" si="21"/>
        <v>A</v>
      </c>
      <c r="E78" s="119" t="str">
        <f t="shared" si="20"/>
        <v>A</v>
      </c>
      <c r="F78" s="119" t="str">
        <f aca="true" t="shared" si="24" ref="F78:Q78">F26</f>
        <v>A</v>
      </c>
      <c r="G78" s="119" t="str">
        <f t="shared" si="24"/>
        <v>A</v>
      </c>
      <c r="H78" s="119" t="str">
        <f t="shared" si="24"/>
        <v>A</v>
      </c>
      <c r="I78" s="119" t="str">
        <f t="shared" si="24"/>
        <v>A</v>
      </c>
      <c r="J78" s="119" t="str">
        <f t="shared" si="24"/>
        <v>A</v>
      </c>
      <c r="K78" s="119" t="str">
        <f t="shared" si="24"/>
        <v>A</v>
      </c>
      <c r="L78" s="119" t="str">
        <f t="shared" si="24"/>
        <v>A</v>
      </c>
      <c r="M78" s="119" t="str">
        <f t="shared" si="24"/>
        <v>A</v>
      </c>
      <c r="N78" s="119" t="str">
        <f t="shared" si="24"/>
        <v>A</v>
      </c>
      <c r="O78" s="119" t="str">
        <f t="shared" si="24"/>
        <v>A</v>
      </c>
      <c r="P78" s="119" t="str">
        <f t="shared" si="24"/>
        <v>A</v>
      </c>
      <c r="Q78" s="119" t="str">
        <f t="shared" si="24"/>
        <v>A</v>
      </c>
      <c r="R78" s="123"/>
      <c r="S78" s="112"/>
      <c r="T78" s="103"/>
      <c r="U78" s="103"/>
      <c r="V78" s="103"/>
      <c r="W78" s="103"/>
      <c r="X78" s="103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24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95"/>
      <c r="CM78" s="56"/>
      <c r="CN78" s="56"/>
      <c r="CO78" s="56"/>
      <c r="CP78" s="56"/>
    </row>
    <row r="79" spans="1:94" ht="12.75" customHeight="1">
      <c r="A79" s="91"/>
      <c r="B79" s="79"/>
      <c r="C79" s="119" t="str">
        <f t="shared" si="21"/>
        <v>A</v>
      </c>
      <c r="D79" s="119" t="str">
        <f t="shared" si="21"/>
        <v>A</v>
      </c>
      <c r="E79" s="119" t="str">
        <f t="shared" si="20"/>
        <v>A</v>
      </c>
      <c r="F79" s="119" t="str">
        <f aca="true" t="shared" si="25" ref="F79:Q79">F27</f>
        <v>A</v>
      </c>
      <c r="G79" s="119" t="str">
        <f t="shared" si="25"/>
        <v>A</v>
      </c>
      <c r="H79" s="119" t="str">
        <f t="shared" si="25"/>
        <v>A</v>
      </c>
      <c r="I79" s="119" t="str">
        <f t="shared" si="25"/>
        <v>A</v>
      </c>
      <c r="J79" s="119" t="str">
        <f t="shared" si="25"/>
        <v>A</v>
      </c>
      <c r="K79" s="119" t="str">
        <f t="shared" si="25"/>
        <v>A</v>
      </c>
      <c r="L79" s="119" t="str">
        <f t="shared" si="25"/>
        <v>A</v>
      </c>
      <c r="M79" s="119" t="str">
        <f t="shared" si="25"/>
        <v>A</v>
      </c>
      <c r="N79" s="119" t="str">
        <f t="shared" si="25"/>
        <v>A</v>
      </c>
      <c r="O79" s="119" t="str">
        <f t="shared" si="25"/>
        <v>A</v>
      </c>
      <c r="P79" s="119" t="str">
        <f t="shared" si="25"/>
        <v>A</v>
      </c>
      <c r="Q79" s="119" t="str">
        <f t="shared" si="25"/>
        <v>A</v>
      </c>
      <c r="R79" s="123"/>
      <c r="S79" s="112"/>
      <c r="T79" s="103"/>
      <c r="U79" s="103"/>
      <c r="V79" s="103"/>
      <c r="W79" s="103"/>
      <c r="X79" s="103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24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18"/>
      <c r="CM79" s="56"/>
      <c r="CN79" s="56"/>
      <c r="CO79" s="56"/>
      <c r="CP79" s="56"/>
    </row>
    <row r="80" spans="1:94" ht="12.75" customHeight="1" thickBot="1">
      <c r="A80" s="127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30"/>
      <c r="T80" s="103"/>
      <c r="U80" s="103"/>
      <c r="V80" s="103"/>
      <c r="W80" s="103"/>
      <c r="X80" s="103"/>
      <c r="AO80" s="65"/>
      <c r="AP80" s="65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90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56"/>
      <c r="CM80" s="56"/>
      <c r="CN80" s="56"/>
      <c r="CO80" s="56"/>
      <c r="CP80" s="56"/>
    </row>
    <row r="81" spans="1:94" ht="21" thickBot="1">
      <c r="A81" s="98"/>
      <c r="B81" s="99" t="str">
        <f>B29</f>
        <v>3) </v>
      </c>
      <c r="C81" s="232" t="str">
        <f>C29</f>
        <v>Farv </v>
      </c>
      <c r="D81" s="232"/>
      <c r="E81" s="234">
        <f aca="true" t="shared" si="26" ref="E81:E86">E29</f>
        <v>6</v>
      </c>
      <c r="F81" s="234"/>
      <c r="G81" s="100"/>
      <c r="H81" s="236" t="str">
        <f>H29</f>
        <v>af firkanterne</v>
      </c>
      <c r="I81" s="236"/>
      <c r="J81" s="236"/>
      <c r="K81" s="236"/>
      <c r="L81" s="236"/>
      <c r="M81" s="236"/>
      <c r="N81" s="253" t="str">
        <f>"Der er farvet "&amp;AE30&amp;" firkanter"</f>
        <v>Der er farvet 18 firkanter</v>
      </c>
      <c r="O81" s="253"/>
      <c r="P81" s="253"/>
      <c r="Q81" s="253"/>
      <c r="R81" s="253"/>
      <c r="S81" s="254"/>
      <c r="T81" s="103"/>
      <c r="U81" s="103"/>
      <c r="V81" s="103"/>
      <c r="W81" s="103"/>
      <c r="X81" s="103"/>
      <c r="AO81" s="2"/>
      <c r="AP81" s="2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87"/>
      <c r="BU81" s="24"/>
      <c r="BV81" s="88"/>
      <c r="BW81" s="89"/>
      <c r="BX81" s="24"/>
      <c r="BY81" s="88"/>
      <c r="BZ81" s="24"/>
      <c r="CA81" s="90"/>
      <c r="CB81" s="87"/>
      <c r="CC81" s="24"/>
      <c r="CD81" s="88"/>
      <c r="CE81" s="89"/>
      <c r="CF81" s="24"/>
      <c r="CG81" s="88"/>
      <c r="CH81" s="24"/>
      <c r="CI81" s="90"/>
      <c r="CJ81" s="56"/>
      <c r="CK81" s="56"/>
      <c r="CL81" s="56"/>
      <c r="CM81" s="56"/>
      <c r="CN81" s="56"/>
      <c r="CO81" s="56"/>
      <c r="CP81" s="56"/>
    </row>
    <row r="82" spans="1:94" ht="12.75">
      <c r="A82" s="91"/>
      <c r="B82" s="79"/>
      <c r="C82" s="233"/>
      <c r="D82" s="233"/>
      <c r="E82" s="235">
        <f t="shared" si="26"/>
        <v>7</v>
      </c>
      <c r="F82" s="235"/>
      <c r="G82" s="103"/>
      <c r="H82" s="237"/>
      <c r="I82" s="237"/>
      <c r="J82" s="237"/>
      <c r="K82" s="237"/>
      <c r="L82" s="237"/>
      <c r="M82" s="237"/>
      <c r="N82" s="255"/>
      <c r="O82" s="255"/>
      <c r="P82" s="255"/>
      <c r="Q82" s="255"/>
      <c r="R82" s="255"/>
      <c r="S82" s="256"/>
      <c r="T82" s="103"/>
      <c r="U82" s="103"/>
      <c r="V82" s="103"/>
      <c r="W82" s="103"/>
      <c r="X82" s="103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</row>
    <row r="83" spans="1:94" ht="12.75">
      <c r="A83" s="91"/>
      <c r="B83" s="79"/>
      <c r="C83" s="119" t="str">
        <f aca="true" t="shared" si="27" ref="C83:D86">C31</f>
        <v>C</v>
      </c>
      <c r="D83" s="119" t="str">
        <f t="shared" si="27"/>
        <v>C</v>
      </c>
      <c r="E83" s="119" t="str">
        <f t="shared" si="26"/>
        <v>C</v>
      </c>
      <c r="F83" s="119" t="str">
        <f aca="true" t="shared" si="28" ref="F83:Q83">F31</f>
        <v>C</v>
      </c>
      <c r="G83" s="119" t="str">
        <f t="shared" si="28"/>
        <v>C</v>
      </c>
      <c r="H83" s="119" t="str">
        <f t="shared" si="28"/>
        <v>C</v>
      </c>
      <c r="I83" s="119" t="str">
        <f t="shared" si="28"/>
        <v>C</v>
      </c>
      <c r="J83" s="119" t="str">
        <f t="shared" si="28"/>
        <v>C</v>
      </c>
      <c r="K83" s="119" t="str">
        <f t="shared" si="28"/>
        <v>C</v>
      </c>
      <c r="L83" s="119" t="str">
        <f t="shared" si="28"/>
        <v>C</v>
      </c>
      <c r="M83" s="119" t="str">
        <f t="shared" si="28"/>
        <v>C</v>
      </c>
      <c r="N83" s="119" t="str">
        <f t="shared" si="28"/>
        <v>C</v>
      </c>
      <c r="O83" s="119" t="str">
        <f t="shared" si="28"/>
        <v>C</v>
      </c>
      <c r="P83" s="119" t="str">
        <f t="shared" si="28"/>
        <v>C</v>
      </c>
      <c r="Q83" s="119" t="str">
        <f t="shared" si="28"/>
        <v>C</v>
      </c>
      <c r="R83" s="120"/>
      <c r="S83" s="112"/>
      <c r="T83" s="103"/>
      <c r="U83" s="103"/>
      <c r="V83" s="103"/>
      <c r="W83" s="103"/>
      <c r="X83" s="103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ht="12.75" customHeight="1">
      <c r="A84" s="91"/>
      <c r="B84" s="79"/>
      <c r="C84" s="119" t="str">
        <f t="shared" si="27"/>
        <v>C</v>
      </c>
      <c r="D84" s="119" t="str">
        <f t="shared" si="27"/>
        <v>C</v>
      </c>
      <c r="E84" s="119" t="str">
        <f t="shared" si="26"/>
        <v>C</v>
      </c>
      <c r="F84" s="119" t="str">
        <f aca="true" t="shared" si="29" ref="F84:Q84">F32</f>
        <v>B</v>
      </c>
      <c r="G84" s="119" t="str">
        <f t="shared" si="29"/>
        <v>B</v>
      </c>
      <c r="H84" s="119" t="str">
        <f t="shared" si="29"/>
        <v>B</v>
      </c>
      <c r="I84" s="119" t="str">
        <f t="shared" si="29"/>
        <v>A</v>
      </c>
      <c r="J84" s="119" t="str">
        <f t="shared" si="29"/>
        <v>A</v>
      </c>
      <c r="K84" s="119" t="str">
        <f t="shared" si="29"/>
        <v>A</v>
      </c>
      <c r="L84" s="119" t="str">
        <f t="shared" si="29"/>
        <v>A</v>
      </c>
      <c r="M84" s="119" t="str">
        <f t="shared" si="29"/>
        <v>A</v>
      </c>
      <c r="N84" s="119" t="str">
        <f t="shared" si="29"/>
        <v>A</v>
      </c>
      <c r="O84" s="119" t="str">
        <f t="shared" si="29"/>
        <v>A</v>
      </c>
      <c r="P84" s="119" t="str">
        <f t="shared" si="29"/>
        <v>A</v>
      </c>
      <c r="Q84" s="119" t="str">
        <f t="shared" si="29"/>
        <v>A</v>
      </c>
      <c r="R84" s="123"/>
      <c r="S84" s="112"/>
      <c r="T84" s="103"/>
      <c r="U84" s="103"/>
      <c r="V84" s="103"/>
      <c r="W84" s="103"/>
      <c r="X84" s="103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ht="12.75" customHeight="1">
      <c r="A85" s="91"/>
      <c r="B85" s="79"/>
      <c r="C85" s="119" t="str">
        <f t="shared" si="27"/>
        <v>A</v>
      </c>
      <c r="D85" s="119" t="str">
        <f t="shared" si="27"/>
        <v>A</v>
      </c>
      <c r="E85" s="119" t="str">
        <f t="shared" si="26"/>
        <v>A</v>
      </c>
      <c r="F85" s="119" t="str">
        <f aca="true" t="shared" si="30" ref="F85:Q85">F33</f>
        <v>A</v>
      </c>
      <c r="G85" s="119" t="str">
        <f t="shared" si="30"/>
        <v>A</v>
      </c>
      <c r="H85" s="119" t="str">
        <f t="shared" si="30"/>
        <v>A</v>
      </c>
      <c r="I85" s="119" t="str">
        <f t="shared" si="30"/>
        <v>A</v>
      </c>
      <c r="J85" s="119" t="str">
        <f t="shared" si="30"/>
        <v>A</v>
      </c>
      <c r="K85" s="119" t="str">
        <f t="shared" si="30"/>
        <v>A</v>
      </c>
      <c r="L85" s="119" t="str">
        <f t="shared" si="30"/>
        <v>A</v>
      </c>
      <c r="M85" s="119" t="str">
        <f t="shared" si="30"/>
        <v>A</v>
      </c>
      <c r="N85" s="119" t="str">
        <f t="shared" si="30"/>
        <v>A</v>
      </c>
      <c r="O85" s="119" t="str">
        <f t="shared" si="30"/>
        <v>A</v>
      </c>
      <c r="P85" s="119" t="str">
        <f t="shared" si="30"/>
        <v>A</v>
      </c>
      <c r="Q85" s="119" t="str">
        <f t="shared" si="30"/>
        <v>A</v>
      </c>
      <c r="R85" s="123"/>
      <c r="S85" s="112"/>
      <c r="T85" s="103"/>
      <c r="U85" s="103"/>
      <c r="V85" s="103"/>
      <c r="W85" s="103"/>
      <c r="X85" s="103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ht="12.75">
      <c r="A86" s="91"/>
      <c r="B86" s="79"/>
      <c r="C86" s="119" t="str">
        <f t="shared" si="27"/>
        <v>A</v>
      </c>
      <c r="D86" s="119" t="str">
        <f t="shared" si="27"/>
        <v>A</v>
      </c>
      <c r="E86" s="119" t="str">
        <f t="shared" si="26"/>
        <v>A</v>
      </c>
      <c r="F86" s="119" t="str">
        <f aca="true" t="shared" si="31" ref="F86:Q86">F34</f>
        <v>A</v>
      </c>
      <c r="G86" s="119" t="str">
        <f t="shared" si="31"/>
        <v>A</v>
      </c>
      <c r="H86" s="119" t="str">
        <f t="shared" si="31"/>
        <v>A</v>
      </c>
      <c r="I86" s="119" t="str">
        <f t="shared" si="31"/>
        <v>A</v>
      </c>
      <c r="J86" s="119" t="str">
        <f t="shared" si="31"/>
        <v>A</v>
      </c>
      <c r="K86" s="119" t="str">
        <f t="shared" si="31"/>
        <v>A</v>
      </c>
      <c r="L86" s="119" t="str">
        <f t="shared" si="31"/>
        <v>A</v>
      </c>
      <c r="M86" s="119" t="str">
        <f t="shared" si="31"/>
        <v>A</v>
      </c>
      <c r="N86" s="119" t="str">
        <f t="shared" si="31"/>
        <v>A</v>
      </c>
      <c r="O86" s="119" t="str">
        <f t="shared" si="31"/>
        <v>A</v>
      </c>
      <c r="P86" s="119" t="str">
        <f t="shared" si="31"/>
        <v>A</v>
      </c>
      <c r="Q86" s="119" t="str">
        <f t="shared" si="31"/>
        <v>A</v>
      </c>
      <c r="R86" s="123"/>
      <c r="S86" s="112"/>
      <c r="T86" s="103"/>
      <c r="U86" s="103"/>
      <c r="V86" s="103"/>
      <c r="W86" s="103"/>
      <c r="X86" s="103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ht="13.5" thickBot="1">
      <c r="A87" s="127"/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30"/>
      <c r="T87" s="103"/>
      <c r="U87" s="103"/>
      <c r="V87" s="103"/>
      <c r="W87" s="103"/>
      <c r="X87" s="103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ht="13.5" thickBot="1">
      <c r="A88" s="98"/>
      <c r="B88" s="99" t="str">
        <f>B36</f>
        <v>4) </v>
      </c>
      <c r="C88" s="232" t="str">
        <f>C36</f>
        <v>Farv </v>
      </c>
      <c r="D88" s="232"/>
      <c r="E88" s="234">
        <f aca="true" t="shared" si="32" ref="E88:E93">E36</f>
        <v>6</v>
      </c>
      <c r="F88" s="234"/>
      <c r="G88" s="100"/>
      <c r="H88" s="236" t="str">
        <f>H36</f>
        <v>af firkanterne</v>
      </c>
      <c r="I88" s="236"/>
      <c r="J88" s="236"/>
      <c r="K88" s="236"/>
      <c r="L88" s="236"/>
      <c r="M88" s="236"/>
      <c r="N88" s="253" t="str">
        <f>"Der er farvet "&amp;AE37&amp;" firkanter"</f>
        <v>Der er farvet 18 firkanter</v>
      </c>
      <c r="O88" s="253"/>
      <c r="P88" s="253"/>
      <c r="Q88" s="253"/>
      <c r="R88" s="253"/>
      <c r="S88" s="254"/>
      <c r="T88" s="103"/>
      <c r="U88" s="103"/>
      <c r="V88" s="103"/>
      <c r="W88" s="103"/>
      <c r="X88" s="103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</row>
    <row r="89" spans="1:94" ht="12.75" customHeight="1">
      <c r="A89" s="91"/>
      <c r="B89" s="79"/>
      <c r="C89" s="233"/>
      <c r="D89" s="233"/>
      <c r="E89" s="235">
        <f t="shared" si="32"/>
        <v>7</v>
      </c>
      <c r="F89" s="235"/>
      <c r="G89" s="103"/>
      <c r="H89" s="237"/>
      <c r="I89" s="237"/>
      <c r="J89" s="237"/>
      <c r="K89" s="237"/>
      <c r="L89" s="237"/>
      <c r="M89" s="237"/>
      <c r="N89" s="255"/>
      <c r="O89" s="255"/>
      <c r="P89" s="255"/>
      <c r="Q89" s="255"/>
      <c r="R89" s="255"/>
      <c r="S89" s="256"/>
      <c r="T89" s="103"/>
      <c r="U89" s="103"/>
      <c r="V89" s="103"/>
      <c r="W89" s="103"/>
      <c r="X89" s="103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</row>
    <row r="90" spans="1:94" ht="12.75" customHeight="1">
      <c r="A90" s="91"/>
      <c r="B90" s="79"/>
      <c r="C90" s="119" t="str">
        <f aca="true" t="shared" si="33" ref="C90:D93">C38</f>
        <v>C</v>
      </c>
      <c r="D90" s="119" t="str">
        <f t="shared" si="33"/>
        <v>C</v>
      </c>
      <c r="E90" s="119" t="str">
        <f t="shared" si="32"/>
        <v>C</v>
      </c>
      <c r="F90" s="119" t="str">
        <f aca="true" t="shared" si="34" ref="F90:Q90">F38</f>
        <v>C</v>
      </c>
      <c r="G90" s="119" t="str">
        <f t="shared" si="34"/>
        <v>C</v>
      </c>
      <c r="H90" s="119" t="str">
        <f t="shared" si="34"/>
        <v>C</v>
      </c>
      <c r="I90" s="119" t="str">
        <f t="shared" si="34"/>
        <v>C</v>
      </c>
      <c r="J90" s="119" t="str">
        <f t="shared" si="34"/>
        <v>C</v>
      </c>
      <c r="K90" s="119" t="str">
        <f t="shared" si="34"/>
        <v>C</v>
      </c>
      <c r="L90" s="119" t="str">
        <f t="shared" si="34"/>
        <v>C</v>
      </c>
      <c r="M90" s="119" t="str">
        <f t="shared" si="34"/>
        <v>C</v>
      </c>
      <c r="N90" s="119" t="str">
        <f t="shared" si="34"/>
        <v>C</v>
      </c>
      <c r="O90" s="119" t="str">
        <f t="shared" si="34"/>
        <v>C</v>
      </c>
      <c r="P90" s="119" t="str">
        <f t="shared" si="34"/>
        <v>C</v>
      </c>
      <c r="Q90" s="119" t="str">
        <f t="shared" si="34"/>
        <v>C</v>
      </c>
      <c r="R90" s="120"/>
      <c r="S90" s="112"/>
      <c r="T90" s="103"/>
      <c r="U90" s="103"/>
      <c r="V90" s="103"/>
      <c r="W90" s="103"/>
      <c r="X90" s="103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</row>
    <row r="91" spans="1:94" ht="12.75" customHeight="1">
      <c r="A91" s="91"/>
      <c r="B91" s="79"/>
      <c r="C91" s="119" t="str">
        <f t="shared" si="33"/>
        <v>C</v>
      </c>
      <c r="D91" s="119" t="str">
        <f t="shared" si="33"/>
        <v>C</v>
      </c>
      <c r="E91" s="119" t="str">
        <f t="shared" si="32"/>
        <v>C</v>
      </c>
      <c r="F91" s="119" t="str">
        <f aca="true" t="shared" si="35" ref="F91:Q91">F39</f>
        <v>B</v>
      </c>
      <c r="G91" s="119" t="str">
        <f t="shared" si="35"/>
        <v>B</v>
      </c>
      <c r="H91" s="119" t="str">
        <f t="shared" si="35"/>
        <v>B</v>
      </c>
      <c r="I91" s="119" t="str">
        <f t="shared" si="35"/>
        <v>A</v>
      </c>
      <c r="J91" s="119" t="str">
        <f t="shared" si="35"/>
        <v>A</v>
      </c>
      <c r="K91" s="119" t="str">
        <f t="shared" si="35"/>
        <v>A</v>
      </c>
      <c r="L91" s="119" t="str">
        <f t="shared" si="35"/>
        <v>A</v>
      </c>
      <c r="M91" s="119" t="str">
        <f t="shared" si="35"/>
        <v>A</v>
      </c>
      <c r="N91" s="119" t="str">
        <f t="shared" si="35"/>
        <v>A</v>
      </c>
      <c r="O91" s="119" t="str">
        <f t="shared" si="35"/>
        <v>A</v>
      </c>
      <c r="P91" s="119" t="str">
        <f t="shared" si="35"/>
        <v>A</v>
      </c>
      <c r="Q91" s="119" t="str">
        <f t="shared" si="35"/>
        <v>A</v>
      </c>
      <c r="R91" s="123"/>
      <c r="S91" s="112"/>
      <c r="T91" s="103"/>
      <c r="U91" s="103"/>
      <c r="V91" s="103"/>
      <c r="W91" s="103"/>
      <c r="X91" s="103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</row>
    <row r="92" spans="1:94" ht="12.75">
      <c r="A92" s="91"/>
      <c r="B92" s="79"/>
      <c r="C92" s="119" t="str">
        <f t="shared" si="33"/>
        <v>A</v>
      </c>
      <c r="D92" s="119" t="str">
        <f t="shared" si="33"/>
        <v>A</v>
      </c>
      <c r="E92" s="119" t="str">
        <f t="shared" si="32"/>
        <v>A</v>
      </c>
      <c r="F92" s="119" t="str">
        <f aca="true" t="shared" si="36" ref="F92:Q92">F40</f>
        <v>A</v>
      </c>
      <c r="G92" s="119" t="str">
        <f t="shared" si="36"/>
        <v>A</v>
      </c>
      <c r="H92" s="119" t="str">
        <f t="shared" si="36"/>
        <v>A</v>
      </c>
      <c r="I92" s="119" t="str">
        <f t="shared" si="36"/>
        <v>A</v>
      </c>
      <c r="J92" s="119" t="str">
        <f t="shared" si="36"/>
        <v>A</v>
      </c>
      <c r="K92" s="119" t="str">
        <f t="shared" si="36"/>
        <v>A</v>
      </c>
      <c r="L92" s="119" t="str">
        <f t="shared" si="36"/>
        <v>A</v>
      </c>
      <c r="M92" s="119" t="str">
        <f t="shared" si="36"/>
        <v>A</v>
      </c>
      <c r="N92" s="119" t="str">
        <f t="shared" si="36"/>
        <v>A</v>
      </c>
      <c r="O92" s="119" t="str">
        <f t="shared" si="36"/>
        <v>A</v>
      </c>
      <c r="P92" s="119" t="str">
        <f t="shared" si="36"/>
        <v>A</v>
      </c>
      <c r="Q92" s="119" t="str">
        <f t="shared" si="36"/>
        <v>A</v>
      </c>
      <c r="R92" s="123"/>
      <c r="S92" s="112"/>
      <c r="T92" s="103"/>
      <c r="U92" s="103"/>
      <c r="V92" s="103"/>
      <c r="W92" s="103"/>
      <c r="X92" s="103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</row>
    <row r="93" spans="1:94" ht="12.75">
      <c r="A93" s="91"/>
      <c r="B93" s="79"/>
      <c r="C93" s="119" t="str">
        <f t="shared" si="33"/>
        <v>A</v>
      </c>
      <c r="D93" s="119" t="str">
        <f t="shared" si="33"/>
        <v>A</v>
      </c>
      <c r="E93" s="119" t="str">
        <f t="shared" si="32"/>
        <v>A</v>
      </c>
      <c r="F93" s="119" t="str">
        <f aca="true" t="shared" si="37" ref="F93:Q93">F41</f>
        <v>A</v>
      </c>
      <c r="G93" s="119" t="str">
        <f t="shared" si="37"/>
        <v>A</v>
      </c>
      <c r="H93" s="119" t="str">
        <f t="shared" si="37"/>
        <v>A</v>
      </c>
      <c r="I93" s="119" t="str">
        <f t="shared" si="37"/>
        <v>A</v>
      </c>
      <c r="J93" s="119" t="str">
        <f t="shared" si="37"/>
        <v>A</v>
      </c>
      <c r="K93" s="119" t="str">
        <f t="shared" si="37"/>
        <v>A</v>
      </c>
      <c r="L93" s="119" t="str">
        <f t="shared" si="37"/>
        <v>A</v>
      </c>
      <c r="M93" s="119" t="str">
        <f t="shared" si="37"/>
        <v>A</v>
      </c>
      <c r="N93" s="119" t="str">
        <f t="shared" si="37"/>
        <v>A</v>
      </c>
      <c r="O93" s="119" t="str">
        <f t="shared" si="37"/>
        <v>A</v>
      </c>
      <c r="P93" s="119" t="str">
        <f t="shared" si="37"/>
        <v>A</v>
      </c>
      <c r="Q93" s="119" t="str">
        <f t="shared" si="37"/>
        <v>A</v>
      </c>
      <c r="R93" s="123"/>
      <c r="S93" s="112"/>
      <c r="T93" s="103"/>
      <c r="U93" s="103"/>
      <c r="V93" s="103"/>
      <c r="W93" s="103"/>
      <c r="X93" s="103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ht="13.5" thickBot="1">
      <c r="A94" s="127"/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30"/>
      <c r="T94" s="103"/>
      <c r="U94" s="103"/>
      <c r="V94" s="103"/>
      <c r="W94" s="103"/>
      <c r="X94" s="103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ht="13.5" thickBot="1">
      <c r="A95" s="98"/>
      <c r="B95" s="99" t="str">
        <f>B43</f>
        <v>5) </v>
      </c>
      <c r="C95" s="232" t="str">
        <f>C43</f>
        <v>Farv </v>
      </c>
      <c r="D95" s="232"/>
      <c r="E95" s="234">
        <f aca="true" t="shared" si="38" ref="E95:E100">E43</f>
        <v>2</v>
      </c>
      <c r="F95" s="234"/>
      <c r="G95" s="100"/>
      <c r="H95" s="236" t="str">
        <f>H43</f>
        <v>af firkanterne</v>
      </c>
      <c r="I95" s="236"/>
      <c r="J95" s="236"/>
      <c r="K95" s="236"/>
      <c r="L95" s="236"/>
      <c r="M95" s="236"/>
      <c r="N95" s="253" t="str">
        <f>"Der er farvet "&amp;AE44&amp;" firkanter"</f>
        <v>Der er farvet 8 firkanter</v>
      </c>
      <c r="O95" s="253"/>
      <c r="P95" s="253"/>
      <c r="Q95" s="253"/>
      <c r="R95" s="253"/>
      <c r="S95" s="254"/>
      <c r="T95" s="103"/>
      <c r="U95" s="103"/>
      <c r="V95" s="103"/>
      <c r="W95" s="103"/>
      <c r="X95" s="103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ht="12.75">
      <c r="A96" s="91"/>
      <c r="B96" s="79"/>
      <c r="C96" s="233"/>
      <c r="D96" s="233"/>
      <c r="E96" s="235">
        <f t="shared" si="38"/>
        <v>3</v>
      </c>
      <c r="F96" s="235"/>
      <c r="G96" s="103"/>
      <c r="H96" s="237"/>
      <c r="I96" s="237"/>
      <c r="J96" s="237"/>
      <c r="K96" s="237"/>
      <c r="L96" s="237"/>
      <c r="M96" s="237"/>
      <c r="N96" s="255"/>
      <c r="O96" s="255"/>
      <c r="P96" s="255"/>
      <c r="Q96" s="255"/>
      <c r="R96" s="255"/>
      <c r="S96" s="256"/>
      <c r="T96" s="103"/>
      <c r="U96" s="103"/>
      <c r="V96" s="103"/>
      <c r="W96" s="103"/>
      <c r="X96" s="103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</row>
    <row r="97" spans="1:94" ht="12.75">
      <c r="A97" s="91"/>
      <c r="B97" s="79"/>
      <c r="C97" s="119" t="str">
        <f aca="true" t="shared" si="39" ref="C97:D100">C45</f>
        <v>C</v>
      </c>
      <c r="D97" s="119" t="str">
        <f t="shared" si="39"/>
        <v>C</v>
      </c>
      <c r="E97" s="119" t="str">
        <f t="shared" si="38"/>
        <v>C</v>
      </c>
      <c r="F97" s="119" t="str">
        <f aca="true" t="shared" si="40" ref="F97:Q97">F45</f>
        <v>C</v>
      </c>
      <c r="G97" s="119" t="str">
        <f t="shared" si="40"/>
        <v>C</v>
      </c>
      <c r="H97" s="119" t="str">
        <f t="shared" si="40"/>
        <v>C</v>
      </c>
      <c r="I97" s="119" t="str">
        <f t="shared" si="40"/>
        <v>C</v>
      </c>
      <c r="J97" s="119" t="str">
        <f t="shared" si="40"/>
        <v>C</v>
      </c>
      <c r="K97" s="119" t="str">
        <f t="shared" si="40"/>
        <v>B</v>
      </c>
      <c r="L97" s="119" t="str">
        <f t="shared" si="40"/>
        <v>B</v>
      </c>
      <c r="M97" s="119" t="str">
        <f t="shared" si="40"/>
        <v>B</v>
      </c>
      <c r="N97" s="119" t="str">
        <f t="shared" si="40"/>
        <v>B</v>
      </c>
      <c r="O97" s="119" t="str">
        <f t="shared" si="40"/>
        <v>A</v>
      </c>
      <c r="P97" s="119" t="str">
        <f t="shared" si="40"/>
        <v>A</v>
      </c>
      <c r="Q97" s="119" t="str">
        <f t="shared" si="40"/>
        <v>A</v>
      </c>
      <c r="R97" s="120"/>
      <c r="S97" s="112"/>
      <c r="T97" s="103"/>
      <c r="U97" s="103"/>
      <c r="V97" s="103"/>
      <c r="W97" s="103"/>
      <c r="X97" s="103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ht="12.75">
      <c r="A98" s="91"/>
      <c r="B98" s="79"/>
      <c r="C98" s="119" t="str">
        <f t="shared" si="39"/>
        <v>A</v>
      </c>
      <c r="D98" s="119" t="str">
        <f t="shared" si="39"/>
        <v>A</v>
      </c>
      <c r="E98" s="119" t="str">
        <f t="shared" si="38"/>
        <v>A</v>
      </c>
      <c r="F98" s="119" t="str">
        <f aca="true" t="shared" si="41" ref="F98:Q98">F46</f>
        <v>A</v>
      </c>
      <c r="G98" s="119" t="str">
        <f t="shared" si="41"/>
        <v>A</v>
      </c>
      <c r="H98" s="119" t="str">
        <f t="shared" si="41"/>
        <v>A</v>
      </c>
      <c r="I98" s="119" t="str">
        <f t="shared" si="41"/>
        <v>A</v>
      </c>
      <c r="J98" s="119" t="str">
        <f t="shared" si="41"/>
        <v>A</v>
      </c>
      <c r="K98" s="119" t="str">
        <f t="shared" si="41"/>
        <v>A</v>
      </c>
      <c r="L98" s="119" t="str">
        <f t="shared" si="41"/>
        <v>A</v>
      </c>
      <c r="M98" s="119" t="str">
        <f t="shared" si="41"/>
        <v>A</v>
      </c>
      <c r="N98" s="119" t="str">
        <f t="shared" si="41"/>
        <v>A</v>
      </c>
      <c r="O98" s="119" t="str">
        <f t="shared" si="41"/>
        <v>A</v>
      </c>
      <c r="P98" s="119" t="str">
        <f t="shared" si="41"/>
        <v>A</v>
      </c>
      <c r="Q98" s="119" t="str">
        <f t="shared" si="41"/>
        <v>A</v>
      </c>
      <c r="R98" s="123"/>
      <c r="S98" s="112"/>
      <c r="T98" s="103"/>
      <c r="U98" s="103"/>
      <c r="V98" s="103"/>
      <c r="W98" s="103"/>
      <c r="X98" s="103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ht="12.75">
      <c r="A99" s="91"/>
      <c r="B99" s="79"/>
      <c r="C99" s="119" t="str">
        <f t="shared" si="39"/>
        <v>A</v>
      </c>
      <c r="D99" s="119" t="str">
        <f t="shared" si="39"/>
        <v>A</v>
      </c>
      <c r="E99" s="119" t="str">
        <f t="shared" si="38"/>
        <v>A</v>
      </c>
      <c r="F99" s="119" t="str">
        <f aca="true" t="shared" si="42" ref="F99:Q99">F47</f>
        <v>A</v>
      </c>
      <c r="G99" s="119" t="str">
        <f t="shared" si="42"/>
        <v>A</v>
      </c>
      <c r="H99" s="119" t="str">
        <f t="shared" si="42"/>
        <v>A</v>
      </c>
      <c r="I99" s="119" t="str">
        <f t="shared" si="42"/>
        <v>A</v>
      </c>
      <c r="J99" s="119" t="str">
        <f t="shared" si="42"/>
        <v>A</v>
      </c>
      <c r="K99" s="119" t="str">
        <f t="shared" si="42"/>
        <v>A</v>
      </c>
      <c r="L99" s="119" t="str">
        <f t="shared" si="42"/>
        <v>A</v>
      </c>
      <c r="M99" s="119" t="str">
        <f t="shared" si="42"/>
        <v>A</v>
      </c>
      <c r="N99" s="119" t="str">
        <f t="shared" si="42"/>
        <v>A</v>
      </c>
      <c r="O99" s="119" t="str">
        <f t="shared" si="42"/>
        <v>A</v>
      </c>
      <c r="P99" s="119" t="str">
        <f t="shared" si="42"/>
        <v>A</v>
      </c>
      <c r="Q99" s="119" t="str">
        <f t="shared" si="42"/>
        <v>A</v>
      </c>
      <c r="R99" s="123"/>
      <c r="S99" s="112"/>
      <c r="T99" s="103"/>
      <c r="U99" s="103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ht="12.75">
      <c r="A100" s="91"/>
      <c r="B100" s="79"/>
      <c r="C100" s="119" t="str">
        <f t="shared" si="39"/>
        <v>A</v>
      </c>
      <c r="D100" s="119" t="str">
        <f t="shared" si="39"/>
        <v>A</v>
      </c>
      <c r="E100" s="119" t="str">
        <f t="shared" si="38"/>
        <v>A</v>
      </c>
      <c r="F100" s="119" t="str">
        <f aca="true" t="shared" si="43" ref="F100:Q100">F48</f>
        <v>A</v>
      </c>
      <c r="G100" s="119" t="str">
        <f t="shared" si="43"/>
        <v>A</v>
      </c>
      <c r="H100" s="119" t="str">
        <f t="shared" si="43"/>
        <v>A</v>
      </c>
      <c r="I100" s="119" t="str">
        <f t="shared" si="43"/>
        <v>A</v>
      </c>
      <c r="J100" s="119" t="str">
        <f t="shared" si="43"/>
        <v>A</v>
      </c>
      <c r="K100" s="119" t="str">
        <f t="shared" si="43"/>
        <v>A</v>
      </c>
      <c r="L100" s="119" t="str">
        <f t="shared" si="43"/>
        <v>A</v>
      </c>
      <c r="M100" s="119" t="str">
        <f t="shared" si="43"/>
        <v>A</v>
      </c>
      <c r="N100" s="119" t="str">
        <f t="shared" si="43"/>
        <v>A</v>
      </c>
      <c r="O100" s="119" t="str">
        <f t="shared" si="43"/>
        <v>A</v>
      </c>
      <c r="P100" s="119" t="str">
        <f t="shared" si="43"/>
        <v>A</v>
      </c>
      <c r="Q100" s="119" t="str">
        <f t="shared" si="43"/>
        <v>A</v>
      </c>
      <c r="R100" s="123"/>
      <c r="S100" s="112"/>
      <c r="T100" s="103"/>
      <c r="U100" s="103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</row>
    <row r="101" spans="1:94" ht="13.5" thickBot="1">
      <c r="A101" s="127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30"/>
      <c r="T101" s="103"/>
      <c r="U101" s="103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ht="13.5" thickBot="1">
      <c r="A102" s="98"/>
      <c r="B102" s="99" t="str">
        <f>B50</f>
        <v>6) </v>
      </c>
      <c r="C102" s="232" t="str">
        <f>C50</f>
        <v>Farv </v>
      </c>
      <c r="D102" s="232"/>
      <c r="E102" s="234">
        <f aca="true" t="shared" si="44" ref="E102:E107">E50</f>
        <v>11</v>
      </c>
      <c r="F102" s="234"/>
      <c r="G102" s="100"/>
      <c r="H102" s="236" t="str">
        <f>H50</f>
        <v>af firkanterne</v>
      </c>
      <c r="I102" s="236"/>
      <c r="J102" s="236"/>
      <c r="K102" s="236"/>
      <c r="L102" s="236"/>
      <c r="M102" s="236"/>
      <c r="N102" s="253" t="str">
        <f>"Der er farvet "&amp;AE51&amp;" firkanter"</f>
        <v>Der er farvet 33 firkanter</v>
      </c>
      <c r="O102" s="253"/>
      <c r="P102" s="253"/>
      <c r="Q102" s="253"/>
      <c r="R102" s="253"/>
      <c r="S102" s="254"/>
      <c r="T102" s="103"/>
      <c r="U102" s="103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ht="12.75">
      <c r="A103" s="91"/>
      <c r="B103" s="79"/>
      <c r="C103" s="233"/>
      <c r="D103" s="233"/>
      <c r="E103" s="235">
        <f t="shared" si="44"/>
        <v>12</v>
      </c>
      <c r="F103" s="235"/>
      <c r="G103" s="103"/>
      <c r="H103" s="237"/>
      <c r="I103" s="237"/>
      <c r="J103" s="237"/>
      <c r="K103" s="237"/>
      <c r="L103" s="237"/>
      <c r="M103" s="237"/>
      <c r="N103" s="255"/>
      <c r="O103" s="255"/>
      <c r="P103" s="255"/>
      <c r="Q103" s="255"/>
      <c r="R103" s="255"/>
      <c r="S103" s="256"/>
      <c r="T103" s="103"/>
      <c r="U103" s="103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</row>
    <row r="104" spans="1:94" ht="12.75">
      <c r="A104" s="91"/>
      <c r="B104" s="79"/>
      <c r="C104" s="119" t="str">
        <f aca="true" t="shared" si="45" ref="C104:D107">C52</f>
        <v>C</v>
      </c>
      <c r="D104" s="119" t="str">
        <f t="shared" si="45"/>
        <v>C</v>
      </c>
      <c r="E104" s="119" t="str">
        <f t="shared" si="44"/>
        <v>C</v>
      </c>
      <c r="F104" s="119" t="str">
        <f aca="true" t="shared" si="46" ref="F104:Q104">F52</f>
        <v>C</v>
      </c>
      <c r="G104" s="119" t="str">
        <f t="shared" si="46"/>
        <v>C</v>
      </c>
      <c r="H104" s="119" t="str">
        <f t="shared" si="46"/>
        <v>C</v>
      </c>
      <c r="I104" s="119" t="str">
        <f t="shared" si="46"/>
        <v>C</v>
      </c>
      <c r="J104" s="119" t="str">
        <f t="shared" si="46"/>
        <v>C</v>
      </c>
      <c r="K104" s="119" t="str">
        <f t="shared" si="46"/>
        <v>C</v>
      </c>
      <c r="L104" s="119" t="str">
        <f t="shared" si="46"/>
        <v>C</v>
      </c>
      <c r="M104" s="119" t="str">
        <f t="shared" si="46"/>
        <v>C</v>
      </c>
      <c r="N104" s="119" t="str">
        <f t="shared" si="46"/>
        <v>C</v>
      </c>
      <c r="O104" s="119" t="str">
        <f t="shared" si="46"/>
        <v>C</v>
      </c>
      <c r="P104" s="119" t="str">
        <f t="shared" si="46"/>
        <v>C</v>
      </c>
      <c r="Q104" s="119" t="str">
        <f t="shared" si="46"/>
        <v>C</v>
      </c>
      <c r="R104" s="120"/>
      <c r="S104" s="112"/>
      <c r="T104" s="103"/>
      <c r="U104" s="103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</row>
    <row r="105" spans="1:94" ht="12.75">
      <c r="A105" s="91"/>
      <c r="B105" s="79"/>
      <c r="C105" s="119" t="str">
        <f t="shared" si="45"/>
        <v>C</v>
      </c>
      <c r="D105" s="119" t="str">
        <f t="shared" si="45"/>
        <v>C</v>
      </c>
      <c r="E105" s="119" t="str">
        <f t="shared" si="44"/>
        <v>C</v>
      </c>
      <c r="F105" s="119" t="str">
        <f aca="true" t="shared" si="47" ref="F105:Q105">F53</f>
        <v>C</v>
      </c>
      <c r="G105" s="119" t="str">
        <f t="shared" si="47"/>
        <v>C</v>
      </c>
      <c r="H105" s="119" t="str">
        <f t="shared" si="47"/>
        <v>C</v>
      </c>
      <c r="I105" s="119" t="str">
        <f t="shared" si="47"/>
        <v>C</v>
      </c>
      <c r="J105" s="119" t="str">
        <f t="shared" si="47"/>
        <v>C</v>
      </c>
      <c r="K105" s="119" t="str">
        <f t="shared" si="47"/>
        <v>C</v>
      </c>
      <c r="L105" s="119" t="str">
        <f t="shared" si="47"/>
        <v>C</v>
      </c>
      <c r="M105" s="119" t="str">
        <f t="shared" si="47"/>
        <v>C</v>
      </c>
      <c r="N105" s="119" t="str">
        <f t="shared" si="47"/>
        <v>C</v>
      </c>
      <c r="O105" s="119" t="str">
        <f t="shared" si="47"/>
        <v>C</v>
      </c>
      <c r="P105" s="119" t="str">
        <f t="shared" si="47"/>
        <v>C</v>
      </c>
      <c r="Q105" s="119" t="str">
        <f t="shared" si="47"/>
        <v>C</v>
      </c>
      <c r="R105" s="123"/>
      <c r="S105" s="112"/>
      <c r="T105" s="103"/>
      <c r="U105" s="103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ht="12.75">
      <c r="A106" s="91"/>
      <c r="B106" s="79"/>
      <c r="C106" s="119" t="str">
        <f t="shared" si="45"/>
        <v>C</v>
      </c>
      <c r="D106" s="119" t="str">
        <f t="shared" si="45"/>
        <v>C</v>
      </c>
      <c r="E106" s="119" t="str">
        <f t="shared" si="44"/>
        <v>C</v>
      </c>
      <c r="F106" s="119" t="str">
        <f aca="true" t="shared" si="48" ref="F106:Q106">F54</f>
        <v>B</v>
      </c>
      <c r="G106" s="119" t="str">
        <f t="shared" si="48"/>
        <v>B</v>
      </c>
      <c r="H106" s="119" t="str">
        <f t="shared" si="48"/>
        <v>B</v>
      </c>
      <c r="I106" s="119" t="str">
        <f t="shared" si="48"/>
        <v>A</v>
      </c>
      <c r="J106" s="119" t="str">
        <f t="shared" si="48"/>
        <v>A</v>
      </c>
      <c r="K106" s="119" t="str">
        <f t="shared" si="48"/>
        <v>A</v>
      </c>
      <c r="L106" s="119" t="str">
        <f t="shared" si="48"/>
        <v>A</v>
      </c>
      <c r="M106" s="119" t="str">
        <f t="shared" si="48"/>
        <v>A</v>
      </c>
      <c r="N106" s="119" t="str">
        <f t="shared" si="48"/>
        <v>A</v>
      </c>
      <c r="O106" s="119" t="str">
        <f t="shared" si="48"/>
        <v>A</v>
      </c>
      <c r="P106" s="119" t="str">
        <f t="shared" si="48"/>
        <v>A</v>
      </c>
      <c r="Q106" s="119" t="str">
        <f t="shared" si="48"/>
        <v>A</v>
      </c>
      <c r="R106" s="123"/>
      <c r="S106" s="112"/>
      <c r="T106" s="103"/>
      <c r="U106" s="103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ht="12.75" customHeight="1">
      <c r="A107" s="91"/>
      <c r="B107" s="79"/>
      <c r="C107" s="119" t="str">
        <f t="shared" si="45"/>
        <v>A</v>
      </c>
      <c r="D107" s="119" t="str">
        <f t="shared" si="45"/>
        <v>A</v>
      </c>
      <c r="E107" s="119" t="str">
        <f t="shared" si="44"/>
        <v>A</v>
      </c>
      <c r="F107" s="119" t="str">
        <f aca="true" t="shared" si="49" ref="F107:Q107">F55</f>
        <v>A</v>
      </c>
      <c r="G107" s="119" t="str">
        <f t="shared" si="49"/>
        <v>A</v>
      </c>
      <c r="H107" s="119" t="str">
        <f t="shared" si="49"/>
        <v>A</v>
      </c>
      <c r="I107" s="119" t="str">
        <f t="shared" si="49"/>
        <v>A</v>
      </c>
      <c r="J107" s="119" t="str">
        <f t="shared" si="49"/>
        <v>A</v>
      </c>
      <c r="K107" s="119" t="str">
        <f t="shared" si="49"/>
        <v>A</v>
      </c>
      <c r="L107" s="119" t="str">
        <f t="shared" si="49"/>
        <v>A</v>
      </c>
      <c r="M107" s="119" t="str">
        <f t="shared" si="49"/>
        <v>A</v>
      </c>
      <c r="N107" s="119" t="str">
        <f t="shared" si="49"/>
        <v>A</v>
      </c>
      <c r="O107" s="119" t="str">
        <f t="shared" si="49"/>
        <v>A</v>
      </c>
      <c r="P107" s="119" t="str">
        <f t="shared" si="49"/>
        <v>A</v>
      </c>
      <c r="Q107" s="119" t="str">
        <f t="shared" si="49"/>
        <v>A</v>
      </c>
      <c r="R107" s="123"/>
      <c r="S107" s="112"/>
      <c r="T107" s="103"/>
      <c r="U107" s="103"/>
      <c r="V107" s="56"/>
      <c r="W107" s="56"/>
      <c r="X107" s="142"/>
      <c r="Y107" s="142"/>
      <c r="Z107" s="142"/>
      <c r="AA107" s="257"/>
      <c r="AB107" s="79"/>
      <c r="AC107" s="79"/>
      <c r="AD107" s="79"/>
      <c r="AE107" s="143"/>
      <c r="AF107" s="143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80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ht="12.75" customHeight="1" thickBot="1">
      <c r="A108" s="127"/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30"/>
      <c r="T108" s="103"/>
      <c r="U108" s="103"/>
      <c r="V108" s="56"/>
      <c r="W108" s="56"/>
      <c r="X108" s="142"/>
      <c r="Y108" s="142"/>
      <c r="Z108" s="142"/>
      <c r="AA108" s="257"/>
      <c r="AB108" s="79"/>
      <c r="AC108" s="79"/>
      <c r="AD108" s="79"/>
      <c r="AE108" s="79"/>
      <c r="AF108" s="144"/>
      <c r="AG108" s="79"/>
      <c r="AH108" s="144"/>
      <c r="AI108" s="79"/>
      <c r="AJ108" s="144"/>
      <c r="AK108" s="79"/>
      <c r="AL108" s="79"/>
      <c r="AM108" s="79"/>
      <c r="AN108" s="79"/>
      <c r="AO108" s="79"/>
      <c r="AP108" s="79"/>
      <c r="AQ108" s="80"/>
      <c r="AR108" s="258"/>
      <c r="AS108" s="258"/>
      <c r="AT108" s="145"/>
      <c r="AU108" s="145"/>
      <c r="AV108" s="145"/>
      <c r="AW108" s="145"/>
      <c r="AX108" s="258"/>
      <c r="AY108" s="145"/>
      <c r="AZ108" s="258"/>
      <c r="BA108" s="258"/>
      <c r="BB108" s="145"/>
      <c r="BC108" s="145"/>
      <c r="BD108" s="145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</row>
    <row r="109" spans="1:94" ht="12.75" customHeight="1" thickBot="1">
      <c r="A109" s="98"/>
      <c r="B109" s="99" t="str">
        <f>B57</f>
        <v>7) </v>
      </c>
      <c r="C109" s="232" t="str">
        <f>C57</f>
        <v>Farv </v>
      </c>
      <c r="D109" s="232"/>
      <c r="E109" s="234">
        <f aca="true" t="shared" si="50" ref="E109:E114">E57</f>
        <v>5</v>
      </c>
      <c r="F109" s="234"/>
      <c r="G109" s="100"/>
      <c r="H109" s="236" t="str">
        <f>H57</f>
        <v>af firkanterne</v>
      </c>
      <c r="I109" s="236"/>
      <c r="J109" s="236"/>
      <c r="K109" s="236"/>
      <c r="L109" s="236"/>
      <c r="M109" s="236"/>
      <c r="N109" s="253" t="str">
        <f>"Der er farvet "&amp;AE58&amp;" firkanter"</f>
        <v>Der er farvet 20 firkanter</v>
      </c>
      <c r="O109" s="253"/>
      <c r="P109" s="253"/>
      <c r="Q109" s="253"/>
      <c r="R109" s="253"/>
      <c r="S109" s="254"/>
      <c r="T109" s="103"/>
      <c r="U109" s="103"/>
      <c r="V109" s="56"/>
      <c r="W109" s="56"/>
      <c r="X109" s="142"/>
      <c r="Y109" s="145"/>
      <c r="Z109" s="142"/>
      <c r="AA109" s="142"/>
      <c r="AB109" s="79"/>
      <c r="AC109" s="79"/>
      <c r="AD109" s="79"/>
      <c r="AE109" s="79"/>
      <c r="AF109" s="144"/>
      <c r="AG109" s="79"/>
      <c r="AH109" s="144"/>
      <c r="AI109" s="79"/>
      <c r="AJ109" s="144"/>
      <c r="AK109" s="79"/>
      <c r="AL109" s="79"/>
      <c r="AM109" s="79"/>
      <c r="AN109" s="79"/>
      <c r="AO109" s="79"/>
      <c r="AP109" s="79"/>
      <c r="AQ109" s="80"/>
      <c r="AR109" s="258"/>
      <c r="AS109" s="258"/>
      <c r="AT109" s="145"/>
      <c r="AU109" s="145"/>
      <c r="AV109" s="145"/>
      <c r="AW109" s="145"/>
      <c r="AX109" s="258"/>
      <c r="AY109" s="145"/>
      <c r="AZ109" s="258"/>
      <c r="BA109" s="258"/>
      <c r="BB109" s="145"/>
      <c r="BC109" s="145"/>
      <c r="BD109" s="145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ht="15.75">
      <c r="A110" s="91"/>
      <c r="B110" s="79"/>
      <c r="C110" s="233"/>
      <c r="D110" s="233"/>
      <c r="E110" s="235">
        <f t="shared" si="50"/>
        <v>6</v>
      </c>
      <c r="F110" s="235"/>
      <c r="G110" s="103"/>
      <c r="H110" s="237"/>
      <c r="I110" s="237"/>
      <c r="J110" s="237"/>
      <c r="K110" s="237"/>
      <c r="L110" s="237"/>
      <c r="M110" s="237"/>
      <c r="N110" s="255"/>
      <c r="O110" s="255"/>
      <c r="P110" s="255"/>
      <c r="Q110" s="255"/>
      <c r="R110" s="255"/>
      <c r="S110" s="256"/>
      <c r="T110" s="103"/>
      <c r="U110" s="103"/>
      <c r="V110" s="56"/>
      <c r="W110" s="56"/>
      <c r="X110" s="142"/>
      <c r="Y110" s="142"/>
      <c r="Z110" s="142"/>
      <c r="AA110" s="142"/>
      <c r="AB110" s="79"/>
      <c r="AC110" s="79"/>
      <c r="AD110" s="79"/>
      <c r="AE110" s="79"/>
      <c r="AF110" s="79"/>
      <c r="AG110" s="79"/>
      <c r="AH110" s="79"/>
      <c r="AI110" s="79"/>
      <c r="AJ110" s="146"/>
      <c r="AK110" s="79"/>
      <c r="AL110" s="79"/>
      <c r="AM110" s="79"/>
      <c r="AN110" s="79"/>
      <c r="AO110" s="79"/>
      <c r="AP110" s="79"/>
      <c r="AQ110" s="80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ht="15.75">
      <c r="A111" s="91"/>
      <c r="B111" s="79"/>
      <c r="C111" s="119" t="str">
        <f aca="true" t="shared" si="51" ref="C111:D114">C59</f>
        <v>C</v>
      </c>
      <c r="D111" s="119" t="str">
        <f t="shared" si="51"/>
        <v>C</v>
      </c>
      <c r="E111" s="119" t="str">
        <f t="shared" si="50"/>
        <v>C</v>
      </c>
      <c r="F111" s="119" t="str">
        <f aca="true" t="shared" si="52" ref="F111:Q111">F59</f>
        <v>C</v>
      </c>
      <c r="G111" s="119" t="str">
        <f t="shared" si="52"/>
        <v>C</v>
      </c>
      <c r="H111" s="119" t="str">
        <f t="shared" si="52"/>
        <v>C</v>
      </c>
      <c r="I111" s="119" t="str">
        <f t="shared" si="52"/>
        <v>C</v>
      </c>
      <c r="J111" s="119" t="str">
        <f t="shared" si="52"/>
        <v>C</v>
      </c>
      <c r="K111" s="119" t="str">
        <f t="shared" si="52"/>
        <v>C</v>
      </c>
      <c r="L111" s="119" t="str">
        <f t="shared" si="52"/>
        <v>C</v>
      </c>
      <c r="M111" s="119" t="str">
        <f t="shared" si="52"/>
        <v>C</v>
      </c>
      <c r="N111" s="119" t="str">
        <f t="shared" si="52"/>
        <v>C</v>
      </c>
      <c r="O111" s="119" t="str">
        <f t="shared" si="52"/>
        <v>C</v>
      </c>
      <c r="P111" s="119" t="str">
        <f t="shared" si="52"/>
        <v>C</v>
      </c>
      <c r="Q111" s="119" t="str">
        <f t="shared" si="52"/>
        <v>C</v>
      </c>
      <c r="R111" s="120"/>
      <c r="S111" s="112"/>
      <c r="T111" s="103"/>
      <c r="U111" s="103"/>
      <c r="V111" s="56"/>
      <c r="W111" s="56"/>
      <c r="X111" s="142"/>
      <c r="Y111" s="142"/>
      <c r="Z111" s="142"/>
      <c r="AA111" s="142"/>
      <c r="AB111" s="79"/>
      <c r="AC111" s="79"/>
      <c r="AD111" s="79"/>
      <c r="AE111" s="79"/>
      <c r="AF111" s="79"/>
      <c r="AG111" s="79"/>
      <c r="AH111" s="79"/>
      <c r="AI111" s="79"/>
      <c r="AJ111" s="146"/>
      <c r="AK111" s="79"/>
      <c r="AL111" s="79"/>
      <c r="AM111" s="79"/>
      <c r="AN111" s="79"/>
      <c r="AO111" s="79"/>
      <c r="AP111" s="79"/>
      <c r="AQ111" s="79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ht="15.75" customHeight="1">
      <c r="A112" s="91"/>
      <c r="B112" s="79"/>
      <c r="C112" s="119" t="str">
        <f t="shared" si="51"/>
        <v>C</v>
      </c>
      <c r="D112" s="119" t="str">
        <f t="shared" si="51"/>
        <v>C</v>
      </c>
      <c r="E112" s="119" t="str">
        <f t="shared" si="50"/>
        <v>C</v>
      </c>
      <c r="F112" s="119" t="str">
        <f aca="true" t="shared" si="53" ref="F112:Q112">F60</f>
        <v>C</v>
      </c>
      <c r="G112" s="119" t="str">
        <f t="shared" si="53"/>
        <v>C</v>
      </c>
      <c r="H112" s="119" t="str">
        <f t="shared" si="53"/>
        <v>B</v>
      </c>
      <c r="I112" s="119" t="str">
        <f t="shared" si="53"/>
        <v>B</v>
      </c>
      <c r="J112" s="119" t="str">
        <f t="shared" si="53"/>
        <v>B</v>
      </c>
      <c r="K112" s="119" t="str">
        <f t="shared" si="53"/>
        <v>B</v>
      </c>
      <c r="L112" s="119" t="str">
        <f t="shared" si="53"/>
        <v>A</v>
      </c>
      <c r="M112" s="119" t="str">
        <f t="shared" si="53"/>
        <v>A</v>
      </c>
      <c r="N112" s="119" t="str">
        <f t="shared" si="53"/>
        <v>A</v>
      </c>
      <c r="O112" s="119" t="str">
        <f t="shared" si="53"/>
        <v>A</v>
      </c>
      <c r="P112" s="119" t="str">
        <f t="shared" si="53"/>
        <v>A</v>
      </c>
      <c r="Q112" s="119" t="str">
        <f t="shared" si="53"/>
        <v>A</v>
      </c>
      <c r="R112" s="123"/>
      <c r="S112" s="112"/>
      <c r="T112" s="103"/>
      <c r="U112" s="103"/>
      <c r="V112" s="56"/>
      <c r="W112" s="56"/>
      <c r="X112" s="145"/>
      <c r="Y112" s="142"/>
      <c r="Z112" s="142"/>
      <c r="AA112" s="257"/>
      <c r="AB112" s="79"/>
      <c r="AC112" s="79"/>
      <c r="AD112" s="79"/>
      <c r="AE112" s="79"/>
      <c r="AF112" s="79"/>
      <c r="AG112" s="79"/>
      <c r="AH112" s="79"/>
      <c r="AI112" s="79"/>
      <c r="AJ112" s="146"/>
      <c r="AK112" s="79"/>
      <c r="AL112" s="79"/>
      <c r="AM112" s="79"/>
      <c r="AN112" s="79"/>
      <c r="AO112" s="79"/>
      <c r="AP112" s="79"/>
      <c r="AQ112" s="79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ht="13.5" customHeight="1">
      <c r="A113" s="91"/>
      <c r="B113" s="79"/>
      <c r="C113" s="119" t="str">
        <f t="shared" si="51"/>
        <v>A</v>
      </c>
      <c r="D113" s="119" t="str">
        <f t="shared" si="51"/>
        <v>A</v>
      </c>
      <c r="E113" s="119" t="str">
        <f t="shared" si="50"/>
        <v>A</v>
      </c>
      <c r="F113" s="119" t="str">
        <f aca="true" t="shared" si="54" ref="F113:Q113">F61</f>
        <v>A</v>
      </c>
      <c r="G113" s="119" t="str">
        <f t="shared" si="54"/>
        <v>A</v>
      </c>
      <c r="H113" s="119" t="str">
        <f t="shared" si="54"/>
        <v>A</v>
      </c>
      <c r="I113" s="119" t="str">
        <f t="shared" si="54"/>
        <v>A</v>
      </c>
      <c r="J113" s="119" t="str">
        <f t="shared" si="54"/>
        <v>A</v>
      </c>
      <c r="K113" s="119" t="str">
        <f t="shared" si="54"/>
        <v>A</v>
      </c>
      <c r="L113" s="119" t="str">
        <f t="shared" si="54"/>
        <v>A</v>
      </c>
      <c r="M113" s="119" t="str">
        <f t="shared" si="54"/>
        <v>A</v>
      </c>
      <c r="N113" s="119" t="str">
        <f t="shared" si="54"/>
        <v>A</v>
      </c>
      <c r="O113" s="119" t="str">
        <f t="shared" si="54"/>
        <v>A</v>
      </c>
      <c r="P113" s="119" t="str">
        <f t="shared" si="54"/>
        <v>A</v>
      </c>
      <c r="Q113" s="119" t="str">
        <f t="shared" si="54"/>
        <v>A</v>
      </c>
      <c r="R113" s="123"/>
      <c r="S113" s="112"/>
      <c r="T113" s="103"/>
      <c r="U113" s="103"/>
      <c r="V113" s="56"/>
      <c r="W113" s="56"/>
      <c r="X113" s="145"/>
      <c r="Y113" s="142"/>
      <c r="Z113" s="142"/>
      <c r="AA113" s="257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258"/>
      <c r="AS113" s="258"/>
      <c r="AT113" s="145"/>
      <c r="AU113" s="145"/>
      <c r="AV113" s="145"/>
      <c r="AW113" s="145"/>
      <c r="AX113" s="258"/>
      <c r="AY113" s="145"/>
      <c r="AZ113" s="258"/>
      <c r="BA113" s="258"/>
      <c r="BB113" s="145"/>
      <c r="BC113" s="145"/>
      <c r="BD113" s="145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</row>
    <row r="114" spans="1:94" ht="12.75" customHeight="1">
      <c r="A114" s="91"/>
      <c r="B114" s="79"/>
      <c r="C114" s="119" t="str">
        <f t="shared" si="51"/>
        <v>A</v>
      </c>
      <c r="D114" s="119" t="str">
        <f t="shared" si="51"/>
        <v>A</v>
      </c>
      <c r="E114" s="119" t="str">
        <f t="shared" si="50"/>
        <v>A</v>
      </c>
      <c r="F114" s="119" t="str">
        <f aca="true" t="shared" si="55" ref="F114:Q114">F62</f>
        <v>A</v>
      </c>
      <c r="G114" s="119" t="str">
        <f t="shared" si="55"/>
        <v>A</v>
      </c>
      <c r="H114" s="119" t="str">
        <f t="shared" si="55"/>
        <v>A</v>
      </c>
      <c r="I114" s="119" t="str">
        <f t="shared" si="55"/>
        <v>A</v>
      </c>
      <c r="J114" s="119" t="str">
        <f t="shared" si="55"/>
        <v>A</v>
      </c>
      <c r="K114" s="119" t="str">
        <f t="shared" si="55"/>
        <v>A</v>
      </c>
      <c r="L114" s="119" t="str">
        <f t="shared" si="55"/>
        <v>A</v>
      </c>
      <c r="M114" s="119" t="str">
        <f t="shared" si="55"/>
        <v>A</v>
      </c>
      <c r="N114" s="119" t="str">
        <f t="shared" si="55"/>
        <v>A</v>
      </c>
      <c r="O114" s="119" t="str">
        <f t="shared" si="55"/>
        <v>A</v>
      </c>
      <c r="P114" s="119" t="str">
        <f t="shared" si="55"/>
        <v>A</v>
      </c>
      <c r="Q114" s="119" t="str">
        <f t="shared" si="55"/>
        <v>A</v>
      </c>
      <c r="R114" s="123"/>
      <c r="S114" s="112"/>
      <c r="T114" s="103"/>
      <c r="U114" s="103"/>
      <c r="V114" s="56"/>
      <c r="W114" s="56"/>
      <c r="X114" s="145"/>
      <c r="Y114" s="145"/>
      <c r="Z114" s="142"/>
      <c r="AA114" s="142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258"/>
      <c r="AS114" s="258"/>
      <c r="AT114" s="145"/>
      <c r="AU114" s="145"/>
      <c r="AV114" s="145"/>
      <c r="AW114" s="145"/>
      <c r="AX114" s="258"/>
      <c r="AY114" s="145"/>
      <c r="AZ114" s="258"/>
      <c r="BA114" s="258"/>
      <c r="BB114" s="145"/>
      <c r="BC114" s="145"/>
      <c r="BD114" s="145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</row>
    <row r="115" spans="1:94" ht="13.5" thickBot="1">
      <c r="A115" s="127"/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30"/>
      <c r="T115" s="103"/>
      <c r="U115" s="103"/>
      <c r="V115" s="56"/>
      <c r="W115" s="56"/>
      <c r="X115" s="145"/>
      <c r="Y115" s="142"/>
      <c r="Z115" s="142"/>
      <c r="AA115" s="142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</row>
    <row r="116" spans="2:94" ht="12.7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56"/>
      <c r="W116" s="56"/>
      <c r="X116" s="145"/>
      <c r="Y116" s="142"/>
      <c r="Z116" s="142"/>
      <c r="AA116" s="142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</row>
    <row r="117" spans="2:94" ht="12.75" customHeight="1" hidden="1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56"/>
      <c r="W117" s="56"/>
      <c r="X117" s="145"/>
      <c r="Y117" s="142"/>
      <c r="Z117" s="142"/>
      <c r="AA117" s="257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</row>
    <row r="118" spans="2:94" ht="12.75" customHeight="1" hidden="1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56"/>
      <c r="W118" s="56"/>
      <c r="X118" s="145"/>
      <c r="Y118" s="142"/>
      <c r="Z118" s="142"/>
      <c r="AA118" s="257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258"/>
      <c r="AS118" s="258"/>
      <c r="AT118" s="145"/>
      <c r="AU118" s="145"/>
      <c r="AV118" s="145"/>
      <c r="AW118" s="145"/>
      <c r="AX118" s="258"/>
      <c r="AY118" s="145"/>
      <c r="AZ118" s="258"/>
      <c r="BA118" s="258"/>
      <c r="BB118" s="145"/>
      <c r="BC118" s="145"/>
      <c r="BD118" s="145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</row>
    <row r="119" spans="2:94" ht="12.75" customHeight="1" hidden="1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56"/>
      <c r="W119" s="56"/>
      <c r="X119" s="145"/>
      <c r="Y119" s="145"/>
      <c r="Z119" s="142"/>
      <c r="AA119" s="142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258"/>
      <c r="AS119" s="258"/>
      <c r="AT119" s="145"/>
      <c r="AU119" s="145"/>
      <c r="AV119" s="145"/>
      <c r="AW119" s="145"/>
      <c r="AX119" s="258"/>
      <c r="AY119" s="145"/>
      <c r="AZ119" s="258"/>
      <c r="BA119" s="258"/>
      <c r="BB119" s="145"/>
      <c r="BC119" s="145"/>
      <c r="BD119" s="145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</row>
    <row r="120" spans="2:94" ht="12.75" hidden="1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56"/>
      <c r="W120" s="56"/>
      <c r="X120" s="145"/>
      <c r="Y120" s="142"/>
      <c r="Z120" s="142"/>
      <c r="AA120" s="142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</row>
    <row r="121" spans="2:94" ht="12.75" hidden="1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56"/>
      <c r="W121" s="56"/>
      <c r="X121" s="145"/>
      <c r="Y121" s="142"/>
      <c r="Z121" s="142"/>
      <c r="AA121" s="142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</row>
    <row r="122" spans="2:94" ht="12.75" customHeight="1" hidden="1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56"/>
      <c r="W122" s="56"/>
      <c r="X122" s="145"/>
      <c r="Y122" s="142"/>
      <c r="Z122" s="142"/>
      <c r="AA122" s="257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</row>
    <row r="123" spans="2:94" ht="12.75" customHeight="1" hidden="1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56"/>
      <c r="W123" s="56"/>
      <c r="X123" s="145"/>
      <c r="Y123" s="142"/>
      <c r="Z123" s="142"/>
      <c r="AA123" s="257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258"/>
      <c r="AS123" s="258"/>
      <c r="AT123" s="145"/>
      <c r="AU123" s="145"/>
      <c r="AV123" s="145"/>
      <c r="AW123" s="145"/>
      <c r="AX123" s="258"/>
      <c r="AY123" s="145"/>
      <c r="AZ123" s="258"/>
      <c r="BA123" s="258"/>
      <c r="BB123" s="145"/>
      <c r="BC123" s="145"/>
      <c r="BD123" s="145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</row>
    <row r="124" spans="2:94" ht="12.75" customHeight="1" hidden="1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56"/>
      <c r="W124" s="56"/>
      <c r="X124" s="145"/>
      <c r="Y124" s="145"/>
      <c r="Z124" s="142"/>
      <c r="AA124" s="142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258"/>
      <c r="AS124" s="258"/>
      <c r="AT124" s="145"/>
      <c r="AU124" s="145"/>
      <c r="AV124" s="145"/>
      <c r="AW124" s="145"/>
      <c r="AX124" s="258"/>
      <c r="AY124" s="145"/>
      <c r="AZ124" s="258"/>
      <c r="BA124" s="258"/>
      <c r="BB124" s="145"/>
      <c r="BC124" s="145"/>
      <c r="BD124" s="145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</row>
    <row r="125" spans="2:94" ht="12.75" hidden="1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56"/>
      <c r="W125" s="56"/>
      <c r="X125" s="145"/>
      <c r="Y125" s="142"/>
      <c r="Z125" s="142"/>
      <c r="AA125" s="142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</row>
    <row r="126" spans="2:94" ht="12.75" hidden="1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56"/>
      <c r="W126" s="56"/>
      <c r="X126" s="145"/>
      <c r="Y126" s="142"/>
      <c r="Z126" s="142"/>
      <c r="AA126" s="142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</row>
    <row r="127" spans="2:94" ht="12.75" customHeight="1" hidden="1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56"/>
      <c r="W127" s="56"/>
      <c r="X127" s="145"/>
      <c r="Y127" s="142"/>
      <c r="Z127" s="142"/>
      <c r="AA127" s="257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</row>
    <row r="128" spans="2:94" ht="12.75" customHeight="1" hidden="1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56"/>
      <c r="W128" s="56"/>
      <c r="X128" s="145"/>
      <c r="Y128" s="142"/>
      <c r="Z128" s="142"/>
      <c r="AA128" s="257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258"/>
      <c r="AS128" s="258"/>
      <c r="AT128" s="145"/>
      <c r="AU128" s="145"/>
      <c r="AV128" s="145"/>
      <c r="AW128" s="145"/>
      <c r="AX128" s="258"/>
      <c r="AY128" s="145"/>
      <c r="AZ128" s="258"/>
      <c r="BA128" s="258"/>
      <c r="BB128" s="145"/>
      <c r="BC128" s="145"/>
      <c r="BD128" s="145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</row>
    <row r="129" spans="22:94" ht="12.75" customHeight="1" hidden="1">
      <c r="V129" s="56"/>
      <c r="W129" s="56"/>
      <c r="X129" s="145"/>
      <c r="Y129" s="145"/>
      <c r="Z129" s="142"/>
      <c r="AA129" s="142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258"/>
      <c r="AS129" s="258"/>
      <c r="AT129" s="145"/>
      <c r="AU129" s="145"/>
      <c r="AV129" s="145"/>
      <c r="AW129" s="145"/>
      <c r="AX129" s="258"/>
      <c r="AY129" s="145"/>
      <c r="AZ129" s="258"/>
      <c r="BA129" s="258"/>
      <c r="BB129" s="145"/>
      <c r="BC129" s="145"/>
      <c r="BD129" s="145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</row>
    <row r="130" spans="22:94" ht="12.75" hidden="1">
      <c r="V130" s="56"/>
      <c r="W130" s="56"/>
      <c r="X130" s="145"/>
      <c r="Y130" s="142"/>
      <c r="Z130" s="142"/>
      <c r="AA130" s="142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</row>
    <row r="131" spans="22:94" ht="12.75" hidden="1">
      <c r="V131" s="56"/>
      <c r="W131" s="56"/>
      <c r="X131" s="145"/>
      <c r="Y131" s="142"/>
      <c r="Z131" s="142"/>
      <c r="AA131" s="142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</row>
    <row r="132" spans="22:94" ht="12.75" customHeight="1" hidden="1">
      <c r="V132" s="56"/>
      <c r="W132" s="56"/>
      <c r="X132" s="145"/>
      <c r="Y132" s="142"/>
      <c r="Z132" s="142"/>
      <c r="AA132" s="257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</row>
    <row r="133" spans="22:94" ht="12.75" customHeight="1" hidden="1">
      <c r="V133" s="56"/>
      <c r="W133" s="56"/>
      <c r="X133" s="145"/>
      <c r="Y133" s="142"/>
      <c r="Z133" s="142"/>
      <c r="AA133" s="257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258"/>
      <c r="AS133" s="258"/>
      <c r="AT133" s="145"/>
      <c r="AU133" s="145"/>
      <c r="AV133" s="145"/>
      <c r="AW133" s="145"/>
      <c r="AX133" s="258"/>
      <c r="AY133" s="145"/>
      <c r="AZ133" s="258"/>
      <c r="BA133" s="258"/>
      <c r="BB133" s="145"/>
      <c r="BC133" s="145"/>
      <c r="BD133" s="145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</row>
    <row r="134" spans="22:94" ht="12.75" customHeight="1" hidden="1">
      <c r="V134" s="56"/>
      <c r="W134" s="56"/>
      <c r="X134" s="145"/>
      <c r="Y134" s="145"/>
      <c r="Z134" s="142"/>
      <c r="AA134" s="142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258"/>
      <c r="AS134" s="258"/>
      <c r="AT134" s="145"/>
      <c r="AU134" s="145"/>
      <c r="AV134" s="145"/>
      <c r="AW134" s="145"/>
      <c r="AX134" s="258"/>
      <c r="AY134" s="145"/>
      <c r="AZ134" s="258"/>
      <c r="BA134" s="258"/>
      <c r="BB134" s="145"/>
      <c r="BC134" s="145"/>
      <c r="BD134" s="145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</row>
    <row r="135" spans="22:94" ht="12.75" hidden="1">
      <c r="V135" s="56"/>
      <c r="W135" s="56"/>
      <c r="X135" s="145"/>
      <c r="Y135" s="142"/>
      <c r="Z135" s="142"/>
      <c r="AA135" s="142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</row>
    <row r="136" spans="22:94" ht="12.75" hidden="1">
      <c r="V136" s="56"/>
      <c r="W136" s="56"/>
      <c r="X136" s="145"/>
      <c r="Y136" s="142"/>
      <c r="Z136" s="142"/>
      <c r="AA136" s="142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</row>
    <row r="137" spans="22:94" ht="12.75" customHeight="1" hidden="1">
      <c r="V137" s="56"/>
      <c r="W137" s="56"/>
      <c r="X137" s="145"/>
      <c r="Y137" s="142"/>
      <c r="Z137" s="142"/>
      <c r="AA137" s="257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</row>
    <row r="138" spans="22:94" ht="12.75" customHeight="1" hidden="1">
      <c r="V138" s="56"/>
      <c r="W138" s="56"/>
      <c r="X138" s="145"/>
      <c r="Y138" s="142"/>
      <c r="Z138" s="142"/>
      <c r="AA138" s="257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258"/>
      <c r="AS138" s="258"/>
      <c r="AT138" s="145"/>
      <c r="AU138" s="145"/>
      <c r="AV138" s="145"/>
      <c r="AW138" s="145"/>
      <c r="AX138" s="258"/>
      <c r="AY138" s="145"/>
      <c r="AZ138" s="258"/>
      <c r="BA138" s="258"/>
      <c r="BB138" s="145"/>
      <c r="BC138" s="145"/>
      <c r="BD138" s="145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</row>
    <row r="139" spans="22:94" ht="12.75" customHeight="1" hidden="1">
      <c r="V139" s="56"/>
      <c r="W139" s="56"/>
      <c r="X139" s="145"/>
      <c r="Y139" s="145"/>
      <c r="Z139" s="142"/>
      <c r="AA139" s="142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258"/>
      <c r="AS139" s="258"/>
      <c r="AT139" s="145"/>
      <c r="AU139" s="145"/>
      <c r="AV139" s="145"/>
      <c r="AW139" s="145"/>
      <c r="AX139" s="258"/>
      <c r="AY139" s="145"/>
      <c r="AZ139" s="258"/>
      <c r="BA139" s="258"/>
      <c r="BB139" s="145"/>
      <c r="BC139" s="145"/>
      <c r="BD139" s="145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</row>
    <row r="140" spans="22:94" ht="12.75" hidden="1">
      <c r="V140" s="56"/>
      <c r="W140" s="56"/>
      <c r="X140" s="145"/>
      <c r="Y140" s="142"/>
      <c r="Z140" s="142"/>
      <c r="AA140" s="142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</row>
    <row r="141" spans="22:94" ht="12.75" hidden="1">
      <c r="V141" s="56"/>
      <c r="W141" s="56"/>
      <c r="X141" s="145"/>
      <c r="Y141" s="142"/>
      <c r="Z141" s="142"/>
      <c r="AA141" s="142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</row>
    <row r="142" spans="22:94" ht="12.75" customHeight="1" hidden="1">
      <c r="V142" s="56"/>
      <c r="W142" s="56"/>
      <c r="X142" s="145"/>
      <c r="Y142" s="142"/>
      <c r="Z142" s="142"/>
      <c r="AA142" s="257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</row>
    <row r="143" spans="22:94" ht="12.75" customHeight="1" hidden="1">
      <c r="V143" s="56"/>
      <c r="W143" s="56"/>
      <c r="X143" s="145"/>
      <c r="Y143" s="142"/>
      <c r="Z143" s="142"/>
      <c r="AA143" s="257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258"/>
      <c r="AS143" s="258"/>
      <c r="AT143" s="145"/>
      <c r="AU143" s="145"/>
      <c r="AV143" s="145"/>
      <c r="AW143" s="145"/>
      <c r="AX143" s="258"/>
      <c r="AY143" s="145"/>
      <c r="AZ143" s="258"/>
      <c r="BA143" s="258"/>
      <c r="BB143" s="145"/>
      <c r="BC143" s="145"/>
      <c r="BD143" s="145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</row>
    <row r="144" spans="22:94" ht="12.75" customHeight="1" hidden="1">
      <c r="V144" s="56"/>
      <c r="W144" s="56"/>
      <c r="X144" s="145"/>
      <c r="Y144" s="145"/>
      <c r="Z144" s="142"/>
      <c r="AA144" s="142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258"/>
      <c r="AS144" s="258"/>
      <c r="AT144" s="145"/>
      <c r="AU144" s="145"/>
      <c r="AV144" s="145"/>
      <c r="AW144" s="145"/>
      <c r="AX144" s="258"/>
      <c r="AY144" s="145"/>
      <c r="AZ144" s="258"/>
      <c r="BA144" s="258"/>
      <c r="BB144" s="145"/>
      <c r="BC144" s="145"/>
      <c r="BD144" s="145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</row>
    <row r="145" spans="22:94" ht="12.75" hidden="1">
      <c r="V145" s="56"/>
      <c r="W145" s="56"/>
      <c r="X145" s="145"/>
      <c r="Y145" s="142"/>
      <c r="Z145" s="142"/>
      <c r="AA145" s="142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</row>
    <row r="146" spans="22:94" ht="12.75" hidden="1">
      <c r="V146" s="56"/>
      <c r="W146" s="56"/>
      <c r="X146" s="145"/>
      <c r="Y146" s="142"/>
      <c r="Z146" s="142"/>
      <c r="AA146" s="142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</row>
    <row r="147" spans="22:94" ht="12.75" customHeight="1" hidden="1">
      <c r="V147" s="56"/>
      <c r="W147" s="56"/>
      <c r="X147" s="145"/>
      <c r="Y147" s="142"/>
      <c r="Z147" s="142"/>
      <c r="AA147" s="257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</row>
    <row r="148" spans="22:94" ht="12.75" customHeight="1" hidden="1">
      <c r="V148" s="56"/>
      <c r="W148" s="56"/>
      <c r="X148" s="145"/>
      <c r="Y148" s="142"/>
      <c r="Z148" s="142"/>
      <c r="AA148" s="257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258"/>
      <c r="AS148" s="258"/>
      <c r="AT148" s="145"/>
      <c r="AU148" s="145"/>
      <c r="AV148" s="145"/>
      <c r="AW148" s="145"/>
      <c r="AX148" s="258"/>
      <c r="AY148" s="145"/>
      <c r="AZ148" s="258"/>
      <c r="BA148" s="258"/>
      <c r="BB148" s="145"/>
      <c r="BC148" s="145"/>
      <c r="BD148" s="145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</row>
    <row r="149" spans="22:94" ht="12.75" customHeight="1" hidden="1">
      <c r="V149" s="56"/>
      <c r="W149" s="56"/>
      <c r="X149" s="145"/>
      <c r="Y149" s="145"/>
      <c r="Z149" s="142"/>
      <c r="AA149" s="142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258"/>
      <c r="AS149" s="258"/>
      <c r="AT149" s="145"/>
      <c r="AU149" s="145"/>
      <c r="AV149" s="145"/>
      <c r="AW149" s="145"/>
      <c r="AX149" s="258"/>
      <c r="AY149" s="145"/>
      <c r="AZ149" s="258"/>
      <c r="BA149" s="258"/>
      <c r="BB149" s="145"/>
      <c r="BC149" s="145"/>
      <c r="BD149" s="145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</row>
    <row r="150" spans="22:94" ht="12.75" hidden="1">
      <c r="V150" s="56"/>
      <c r="W150" s="56"/>
      <c r="X150" s="145"/>
      <c r="Y150" s="142"/>
      <c r="Z150" s="142"/>
      <c r="AA150" s="142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</row>
    <row r="151" spans="22:94" ht="13.5" hidden="1" thickBot="1">
      <c r="V151" s="56"/>
      <c r="W151" s="56"/>
      <c r="X151" s="145"/>
      <c r="Y151" s="142"/>
      <c r="Z151" s="142"/>
      <c r="AA151" s="142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</row>
    <row r="152" spans="2:17" ht="12.75" hidden="1">
      <c r="B152" s="98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8"/>
    </row>
    <row r="153" spans="2:17" ht="18" hidden="1">
      <c r="B153" s="7" t="s">
        <v>2</v>
      </c>
      <c r="C153" s="8"/>
      <c r="D153" s="251"/>
      <c r="E153" s="251"/>
      <c r="F153" s="8"/>
      <c r="G153" s="8"/>
      <c r="H153" s="8"/>
      <c r="I153" s="8"/>
      <c r="J153" s="8"/>
      <c r="K153" s="8"/>
      <c r="L153" s="8"/>
      <c r="M153" s="9" t="s">
        <v>3</v>
      </c>
      <c r="N153" s="8"/>
      <c r="O153" s="251"/>
      <c r="P153" s="251"/>
      <c r="Q153" s="149"/>
    </row>
    <row r="154" spans="2:82" ht="21" hidden="1" thickBot="1">
      <c r="B154" s="10"/>
      <c r="C154" s="11"/>
      <c r="D154" s="252" t="s">
        <v>15</v>
      </c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11"/>
      <c r="P154" s="11"/>
      <c r="Q154" s="150"/>
      <c r="BG154" s="151"/>
      <c r="BH154" s="152">
        <f>IF(AQ251&gt;AT251,AP249,AS249)</f>
        <v>0</v>
      </c>
      <c r="BI154" s="153">
        <f>IF(AQ251&gt;AT251,AQ249,AT249)</f>
        <v>8</v>
      </c>
      <c r="BJ154" s="154"/>
      <c r="BK154" s="152">
        <f>IF(AQ251&lt;AT251,AP249,AS249)</f>
        <v>0</v>
      </c>
      <c r="BL154" s="153">
        <f>IF(AQ251&lt;AT251,AQ249,AT249)</f>
        <v>0</v>
      </c>
      <c r="BM154" s="152" t="s">
        <v>16</v>
      </c>
      <c r="BN154" s="155"/>
      <c r="BO154" s="151"/>
      <c r="BP154" s="152">
        <f>IF(AY251&gt;BB251,AX249,BA249)</f>
        <v>0</v>
      </c>
      <c r="BQ154" s="153">
        <f>IF(AY251&gt;BB251,AY249,BB249)</f>
        <v>3</v>
      </c>
      <c r="BR154" s="154" t="s">
        <v>17</v>
      </c>
      <c r="BS154" s="152">
        <f>IF(AY251&lt;BB251,AX249,BA249)</f>
        <v>0</v>
      </c>
      <c r="BT154" s="153">
        <f>IF(AY251&lt;BB251,AY249,BB249)</f>
        <v>0</v>
      </c>
      <c r="BU154" s="152" t="s">
        <v>16</v>
      </c>
      <c r="BV154" s="155"/>
      <c r="BY154" s="103"/>
      <c r="BZ154" s="103"/>
      <c r="CA154" s="103"/>
      <c r="CB154" s="103"/>
      <c r="CC154" s="103"/>
      <c r="CD154" s="103"/>
    </row>
    <row r="155" spans="2:91" ht="21" hidden="1" thickBot="1">
      <c r="B155" s="12" t="s">
        <v>18</v>
      </c>
      <c r="C155" s="248">
        <f>$Y$248</f>
      </c>
      <c r="D155" s="14">
        <f>$Z$248*$E$211</f>
        <v>56</v>
      </c>
      <c r="E155" s="248"/>
      <c r="F155" s="248"/>
      <c r="G155" s="15"/>
      <c r="H155" s="246" t="str">
        <f>$AD$248</f>
        <v>=</v>
      </c>
      <c r="I155" s="156"/>
      <c r="J155" s="16" t="s">
        <v>19</v>
      </c>
      <c r="K155" s="248">
        <f>$AG$248</f>
      </c>
      <c r="L155" s="14">
        <f>$AH$248*$M$211</f>
        <v>18</v>
      </c>
      <c r="M155" s="248"/>
      <c r="N155" s="248"/>
      <c r="O155" s="15"/>
      <c r="P155" s="246" t="str">
        <f>$AL$248</f>
        <v>=</v>
      </c>
      <c r="Q155" s="156"/>
      <c r="R155" s="157"/>
      <c r="BG155" s="158"/>
      <c r="BH155" s="109"/>
      <c r="BI155" s="159">
        <f>IF(AQ251&gt;AT251,AQ250,AT250)</f>
        <v>9</v>
      </c>
      <c r="BJ155" s="160"/>
      <c r="BK155" s="109"/>
      <c r="BL155" s="159">
        <f>IF(AQ251&lt;AT251,AQ250,AT250)</f>
        <v>1</v>
      </c>
      <c r="BM155" s="109"/>
      <c r="BN155" s="161"/>
      <c r="BO155" s="158"/>
      <c r="BP155" s="109"/>
      <c r="BQ155" s="159">
        <f>IF(AY251&gt;BB251,AY250,BB250)</f>
        <v>7</v>
      </c>
      <c r="BR155" s="160"/>
      <c r="BS155" s="109"/>
      <c r="BT155" s="159">
        <f>IF(AY251&lt;BB251,AY250,BB250)</f>
        <v>1</v>
      </c>
      <c r="BU155" s="109"/>
      <c r="BV155" s="161"/>
      <c r="BX155" s="162"/>
      <c r="BY155" s="163"/>
      <c r="BZ155" s="164"/>
      <c r="CA155" s="163" t="s">
        <v>20</v>
      </c>
      <c r="CB155" s="163">
        <f ca="1">ROUND((RAND()*($J$6-$G$6)+$G$6),$K$6)</f>
        <v>0</v>
      </c>
      <c r="CC155" s="165">
        <f ca="1">ROUND((RAND()*($AU$2-$AR$2)+$AR$2),0)</f>
        <v>8</v>
      </c>
      <c r="CD155" s="163" t="s">
        <v>16</v>
      </c>
      <c r="CE155" s="107"/>
      <c r="CF155" s="162"/>
      <c r="CG155" s="163"/>
      <c r="CH155" s="164"/>
      <c r="CI155" s="163"/>
      <c r="CJ155" s="163">
        <f ca="1">ROUND((RAND()*($J$6-$G$6)+$G$6),$K$6)</f>
        <v>0</v>
      </c>
      <c r="CK155" s="165">
        <f ca="1">ROUND((RAND()*($AU$2-$AR$2)+$AR$2),0)</f>
        <v>3</v>
      </c>
      <c r="CL155" s="163" t="s">
        <v>16</v>
      </c>
      <c r="CM155" s="107"/>
    </row>
    <row r="156" spans="2:91" ht="15.75" hidden="1">
      <c r="B156" s="17"/>
      <c r="C156" s="233"/>
      <c r="D156" s="19">
        <f>$Z$249*$E$211</f>
        <v>63</v>
      </c>
      <c r="E156" s="233"/>
      <c r="F156" s="233"/>
      <c r="G156" s="19"/>
      <c r="H156" s="243"/>
      <c r="I156" s="20"/>
      <c r="J156" s="21"/>
      <c r="K156" s="233"/>
      <c r="L156" s="19">
        <f>$AH$249*$M$211</f>
        <v>42</v>
      </c>
      <c r="M156" s="233"/>
      <c r="N156" s="233"/>
      <c r="O156" s="19"/>
      <c r="P156" s="243"/>
      <c r="Q156" s="22"/>
      <c r="R156" s="157"/>
      <c r="BG156" s="158"/>
      <c r="BH156" s="116"/>
      <c r="BI156" s="116"/>
      <c r="BJ156" s="116"/>
      <c r="BK156" s="116"/>
      <c r="BL156" s="116"/>
      <c r="BM156" s="116"/>
      <c r="BN156" s="161"/>
      <c r="BO156" s="158"/>
      <c r="BP156" s="116"/>
      <c r="BQ156" s="116"/>
      <c r="BR156" s="116"/>
      <c r="BS156" s="116"/>
      <c r="BT156" s="116"/>
      <c r="BU156" s="116"/>
      <c r="BV156" s="161"/>
      <c r="BX156" s="125"/>
      <c r="BY156" s="166"/>
      <c r="BZ156" s="167"/>
      <c r="CA156" s="166"/>
      <c r="CB156" s="166"/>
      <c r="CC156" s="167">
        <f ca="1">ROUND((RAND()*($AU$3-$AR$3)+$AR$3),0)</f>
        <v>7</v>
      </c>
      <c r="CD156" s="166"/>
      <c r="CE156" s="115"/>
      <c r="CF156" s="125"/>
      <c r="CG156" s="166"/>
      <c r="CH156" s="167"/>
      <c r="CI156" s="166"/>
      <c r="CJ156" s="166"/>
      <c r="CK156" s="167">
        <f ca="1">ROUND((RAND()*($AU$3-$AR$3)+$AR$3),0)</f>
        <v>7</v>
      </c>
      <c r="CL156" s="166"/>
      <c r="CM156" s="115"/>
    </row>
    <row r="157" spans="2:91" ht="15.75" hidden="1">
      <c r="B157" s="17"/>
      <c r="C157" s="23"/>
      <c r="D157" s="19"/>
      <c r="E157" s="23"/>
      <c r="F157" s="249"/>
      <c r="G157" s="19"/>
      <c r="H157" s="19"/>
      <c r="I157" s="22"/>
      <c r="J157" s="21"/>
      <c r="K157" s="23"/>
      <c r="L157" s="19"/>
      <c r="M157" s="23"/>
      <c r="N157" s="249"/>
      <c r="O157" s="19"/>
      <c r="P157" s="19"/>
      <c r="Q157" s="168"/>
      <c r="R157" s="157"/>
      <c r="BG157" s="158"/>
      <c r="BH157" s="122">
        <f>((BH154*BI155+BI154)*BL155)+((BK154*BL155+BL154)*BI155)</f>
        <v>8</v>
      </c>
      <c r="BI157" s="122"/>
      <c r="BJ157" s="169">
        <f>IF(BH157/BH158&lt;-100,4,IF(BH157/BH158&lt;-10,3,IF(BH157/BH158&lt;-1,2,IF(BH157/BH158&lt;10,1,IF(BH157/BH158&lt;100,2,IF(BH157/BH158&lt;1000,3,IF(BH157/BH158&lt;10000,4,IF(BH157/BH158&lt;100000,5))))))))</f>
        <v>1</v>
      </c>
      <c r="BK157" s="170" t="str">
        <f>MID(BI158,1,BJ157)</f>
        <v>0</v>
      </c>
      <c r="BL157" s="171">
        <f>BI158-BK157</f>
        <v>0.8888888888888888</v>
      </c>
      <c r="BM157" s="116"/>
      <c r="BN157" s="161"/>
      <c r="BO157" s="158"/>
      <c r="BP157" s="122">
        <f>((BP154*BQ155+BQ154)*BT155)-((BS154*BT155+BT154)*BQ155)</f>
        <v>3</v>
      </c>
      <c r="BQ157" s="122"/>
      <c r="BR157" s="169">
        <f>IF(BP157/BP158&lt;-100,4,IF(BP157/BP158&lt;-10,3,IF(BP157/BP158&lt;-1,2,IF(BP157/BP158&lt;10,1,IF(BP157/BP158&lt;100,2,IF(BP157/BP158&lt;1000,3,IF(BP157/BP158&lt;10000,4,IF(BP157/BP158&lt;100000,5))))))))</f>
        <v>1</v>
      </c>
      <c r="BS157" s="170" t="str">
        <f>MID(BQ158,1,BR157)</f>
        <v>0</v>
      </c>
      <c r="BT157" s="171">
        <f>BQ158-BS157</f>
        <v>0.42857142857142855</v>
      </c>
      <c r="BU157" s="116"/>
      <c r="BV157" s="161"/>
      <c r="BX157" s="125"/>
      <c r="BY157" s="172"/>
      <c r="BZ157" s="172"/>
      <c r="CA157" s="172"/>
      <c r="CB157" s="172">
        <f>(CB155*CC156+CC155)/CC156</f>
        <v>1.1428571428571428</v>
      </c>
      <c r="CC157" s="172"/>
      <c r="CD157" s="172"/>
      <c r="CE157" s="115"/>
      <c r="CF157" s="125"/>
      <c r="CG157" s="172"/>
      <c r="CH157" s="172"/>
      <c r="CI157" s="172"/>
      <c r="CJ157" s="172">
        <f>(CJ155*CK156+CK155)/CK156</f>
        <v>0.42857142857142855</v>
      </c>
      <c r="CK157" s="172"/>
      <c r="CL157" s="172"/>
      <c r="CM157" s="115"/>
    </row>
    <row r="158" spans="2:91" ht="15.75" hidden="1">
      <c r="B158" s="17"/>
      <c r="C158" s="23"/>
      <c r="D158" s="19"/>
      <c r="E158" s="23"/>
      <c r="F158" s="249"/>
      <c r="G158" s="19"/>
      <c r="H158" s="19"/>
      <c r="I158" s="22"/>
      <c r="J158" s="21"/>
      <c r="K158" s="23"/>
      <c r="L158" s="19"/>
      <c r="M158" s="23"/>
      <c r="N158" s="249"/>
      <c r="O158" s="19"/>
      <c r="P158" s="19"/>
      <c r="Q158" s="168"/>
      <c r="R158" s="157"/>
      <c r="BG158" s="173"/>
      <c r="BH158" s="174">
        <f>BI155*BL155</f>
        <v>9</v>
      </c>
      <c r="BI158" s="175">
        <f>BH157/BH158</f>
        <v>0.8888888888888888</v>
      </c>
      <c r="BJ158" s="176"/>
      <c r="BK158" s="177"/>
      <c r="BL158" s="174"/>
      <c r="BM158" s="178"/>
      <c r="BN158" s="179"/>
      <c r="BO158" s="173"/>
      <c r="BP158" s="174">
        <f>BQ155*BT155</f>
        <v>7</v>
      </c>
      <c r="BQ158" s="175">
        <f>BP157/BP158</f>
        <v>0.42857142857142855</v>
      </c>
      <c r="BR158" s="176"/>
      <c r="BS158" s="177"/>
      <c r="BT158" s="174"/>
      <c r="BU158" s="178"/>
      <c r="BV158" s="179"/>
      <c r="BX158" s="125"/>
      <c r="BY158" s="103"/>
      <c r="BZ158" s="103"/>
      <c r="CA158" s="103"/>
      <c r="CB158" s="103"/>
      <c r="CC158" s="103"/>
      <c r="CD158" s="103"/>
      <c r="CE158" s="115"/>
      <c r="CF158" s="125"/>
      <c r="CG158" s="103"/>
      <c r="CH158" s="103"/>
      <c r="CI158" s="103"/>
      <c r="CJ158" s="103"/>
      <c r="CK158" s="103"/>
      <c r="CL158" s="103"/>
      <c r="CM158" s="115"/>
    </row>
    <row r="159" spans="2:91" ht="21" hidden="1" thickBot="1">
      <c r="B159" s="25"/>
      <c r="C159" s="26"/>
      <c r="D159" s="27"/>
      <c r="E159" s="26"/>
      <c r="F159" s="27"/>
      <c r="G159" s="27"/>
      <c r="H159" s="27"/>
      <c r="I159" s="28"/>
      <c r="J159" s="29"/>
      <c r="K159" s="27"/>
      <c r="L159" s="27"/>
      <c r="M159" s="27"/>
      <c r="N159" s="27"/>
      <c r="O159" s="26"/>
      <c r="P159" s="27"/>
      <c r="Q159" s="180"/>
      <c r="R159" s="157"/>
      <c r="BG159" s="151"/>
      <c r="BH159" s="152">
        <f>IF(AQ256&gt;AT256,AP254,AS254)</f>
        <v>0</v>
      </c>
      <c r="BI159" s="153">
        <f>IF(AQ256&gt;AT256,AQ254,AT254)</f>
        <v>6</v>
      </c>
      <c r="BJ159" s="154" t="s">
        <v>17</v>
      </c>
      <c r="BK159" s="152">
        <f>IF(AQ256&lt;AT256,AP254,AS254)</f>
        <v>0</v>
      </c>
      <c r="BL159" s="153">
        <f>IF(AQ256&lt;AT256,AQ254,AT254)</f>
        <v>0</v>
      </c>
      <c r="BM159" s="152" t="s">
        <v>16</v>
      </c>
      <c r="BN159" s="155"/>
      <c r="BO159" s="151"/>
      <c r="BP159" s="152">
        <f>IF(AY256&gt;BB256,AX254,BA254)</f>
        <v>0</v>
      </c>
      <c r="BQ159" s="153">
        <f>IF(AY256&gt;BB256,AY254,BB254)</f>
        <v>6</v>
      </c>
      <c r="BR159" s="154" t="s">
        <v>17</v>
      </c>
      <c r="BS159" s="152">
        <f>IF(AY256&lt;BB256,AX254,BA254)</f>
        <v>0</v>
      </c>
      <c r="BT159" s="153">
        <f>IF(AY256&lt;BB256,AY254,BB254)</f>
        <v>0</v>
      </c>
      <c r="BU159" s="152" t="s">
        <v>16</v>
      </c>
      <c r="BV159" s="155"/>
      <c r="BX159" s="181"/>
      <c r="BY159" s="182"/>
      <c r="BZ159" s="182"/>
      <c r="CA159" s="182"/>
      <c r="CB159" s="182"/>
      <c r="CC159" s="182"/>
      <c r="CD159" s="182"/>
      <c r="CE159" s="183"/>
      <c r="CF159" s="181"/>
      <c r="CG159" s="182"/>
      <c r="CH159" s="182"/>
      <c r="CI159" s="182"/>
      <c r="CJ159" s="182"/>
      <c r="CK159" s="182"/>
      <c r="CL159" s="182"/>
      <c r="CM159" s="183"/>
    </row>
    <row r="160" spans="2:91" ht="21" hidden="1" thickBot="1">
      <c r="B160" s="12" t="s">
        <v>21</v>
      </c>
      <c r="C160" s="248">
        <f>$Y$253</f>
      </c>
      <c r="D160" s="14">
        <f>$Z$253*$E$216</f>
        <v>54</v>
      </c>
      <c r="E160" s="248" t="str">
        <f>$AA$253</f>
        <v>  </v>
      </c>
      <c r="F160" s="248"/>
      <c r="G160" s="15"/>
      <c r="H160" s="246" t="str">
        <f>$AD$253</f>
        <v>=</v>
      </c>
      <c r="I160" s="156"/>
      <c r="J160" s="16" t="s">
        <v>22</v>
      </c>
      <c r="K160" s="248">
        <f>$AG$253</f>
      </c>
      <c r="L160" s="14">
        <f>$AH$253*$M$216</f>
        <v>48</v>
      </c>
      <c r="M160" s="13" t="str">
        <f>$AI$253</f>
        <v>  </v>
      </c>
      <c r="N160" s="248"/>
      <c r="O160" s="15"/>
      <c r="P160" s="15" t="str">
        <f>$AL$253</f>
        <v>=</v>
      </c>
      <c r="Q160" s="156"/>
      <c r="R160" s="157"/>
      <c r="BG160" s="158"/>
      <c r="BH160" s="109"/>
      <c r="BI160" s="159">
        <f>IF(AQ256&gt;AT256,AQ255,AT255)</f>
        <v>7</v>
      </c>
      <c r="BJ160" s="160"/>
      <c r="BK160" s="109"/>
      <c r="BL160" s="159">
        <f>IF(AQ256&lt;AT256,AQ255,AT255)</f>
        <v>1</v>
      </c>
      <c r="BM160" s="109"/>
      <c r="BN160" s="161"/>
      <c r="BO160" s="158"/>
      <c r="BP160" s="109"/>
      <c r="BQ160" s="159">
        <f>IF(AY256&gt;BB256,AY255,BB255)</f>
        <v>7</v>
      </c>
      <c r="BR160" s="160"/>
      <c r="BS160" s="109"/>
      <c r="BT160" s="159">
        <f>IF(AY256&lt;BB256,AY255,BB255)</f>
        <v>1</v>
      </c>
      <c r="BU160" s="109"/>
      <c r="BV160" s="161"/>
      <c r="BX160" s="162"/>
      <c r="BY160" s="163"/>
      <c r="BZ160" s="164"/>
      <c r="CA160" s="163" t="s">
        <v>20</v>
      </c>
      <c r="CB160" s="163">
        <f ca="1">ROUND((RAND()*($J$6-$G$6)+$G$6),$K$6)</f>
        <v>0</v>
      </c>
      <c r="CC160" s="165">
        <f ca="1">ROUND((RAND()*($AU$2-$AR$2)+$AR$2),0)</f>
        <v>6</v>
      </c>
      <c r="CD160" s="163" t="s">
        <v>16</v>
      </c>
      <c r="CE160" s="107"/>
      <c r="CF160" s="162"/>
      <c r="CG160" s="163"/>
      <c r="CH160" s="164"/>
      <c r="CI160" s="163"/>
      <c r="CJ160" s="163">
        <f ca="1">ROUND((RAND()*($J$6-$G$6)+$G$6),$K$6)</f>
        <v>0</v>
      </c>
      <c r="CK160" s="165">
        <f ca="1">ROUND((RAND()*($AU$2-$AR$2)+$AR$2),0)</f>
        <v>6</v>
      </c>
      <c r="CL160" s="163" t="s">
        <v>16</v>
      </c>
      <c r="CM160" s="107"/>
    </row>
    <row r="161" spans="2:91" ht="15.75" hidden="1">
      <c r="B161" s="17"/>
      <c r="C161" s="233"/>
      <c r="D161" s="19">
        <f>$Z$254*$E$216</f>
        <v>63</v>
      </c>
      <c r="E161" s="233"/>
      <c r="F161" s="233"/>
      <c r="G161" s="19"/>
      <c r="H161" s="243"/>
      <c r="I161" s="184"/>
      <c r="J161" s="21"/>
      <c r="K161" s="233"/>
      <c r="L161" s="19">
        <f>$AH$254*$M$216</f>
        <v>56</v>
      </c>
      <c r="M161" s="18"/>
      <c r="N161" s="233"/>
      <c r="O161" s="19"/>
      <c r="P161" s="18"/>
      <c r="Q161" s="22"/>
      <c r="R161" s="157"/>
      <c r="BG161" s="158"/>
      <c r="BH161" s="116"/>
      <c r="BI161" s="116"/>
      <c r="BJ161" s="116"/>
      <c r="BK161" s="116"/>
      <c r="BL161" s="116"/>
      <c r="BM161" s="116"/>
      <c r="BN161" s="161"/>
      <c r="BO161" s="158"/>
      <c r="BP161" s="116"/>
      <c r="BQ161" s="116"/>
      <c r="BR161" s="116"/>
      <c r="BS161" s="116"/>
      <c r="BT161" s="116"/>
      <c r="BU161" s="116"/>
      <c r="BV161" s="161"/>
      <c r="BX161" s="125"/>
      <c r="BY161" s="166"/>
      <c r="BZ161" s="167"/>
      <c r="CA161" s="166"/>
      <c r="CB161" s="166"/>
      <c r="CC161" s="167">
        <f ca="1">ROUND((RAND()*($AU$3-$AR$3)+$AR$3),0)</f>
        <v>4</v>
      </c>
      <c r="CD161" s="166"/>
      <c r="CE161" s="115"/>
      <c r="CF161" s="125"/>
      <c r="CG161" s="166"/>
      <c r="CH161" s="167"/>
      <c r="CI161" s="166"/>
      <c r="CJ161" s="166"/>
      <c r="CK161" s="167">
        <f ca="1">ROUND((RAND()*($AU$3-$AR$3)+$AR$3),0)</f>
        <v>5</v>
      </c>
      <c r="CL161" s="166"/>
      <c r="CM161" s="115"/>
    </row>
    <row r="162" spans="2:91" ht="15.75" hidden="1">
      <c r="B162" s="17"/>
      <c r="C162" s="23"/>
      <c r="D162" s="19"/>
      <c r="E162" s="23"/>
      <c r="F162" s="247"/>
      <c r="G162" s="19"/>
      <c r="H162" s="19"/>
      <c r="I162" s="22"/>
      <c r="J162" s="21"/>
      <c r="K162" s="23"/>
      <c r="L162" s="19"/>
      <c r="M162" s="23"/>
      <c r="N162" s="247"/>
      <c r="O162" s="19"/>
      <c r="P162" s="19"/>
      <c r="Q162" s="168"/>
      <c r="R162" s="157"/>
      <c r="BG162" s="158"/>
      <c r="BH162" s="122">
        <f>((BH159*BI160+BI159)*BL160)-((BK159*BL160+BL159)*BI160)</f>
        <v>6</v>
      </c>
      <c r="BI162" s="122"/>
      <c r="BJ162" s="169">
        <f>IF(BH162/BH163&lt;-100,4,IF(BH162/BH163&lt;-10,3,IF(BH162/BH163&lt;-1,2,IF(BH162/BH163&lt;10,1,IF(BH162/BH163&lt;100,2,IF(BH162/BH163&lt;1000,3,IF(BH162/BH163&lt;10000,4,IF(BH162/BH163&lt;100000,5))))))))</f>
        <v>1</v>
      </c>
      <c r="BK162" s="170" t="str">
        <f>MID(BI163,1,BJ162)</f>
        <v>0</v>
      </c>
      <c r="BL162" s="171">
        <f>BI163-BK162</f>
        <v>0.8571428571428571</v>
      </c>
      <c r="BM162" s="116"/>
      <c r="BN162" s="161"/>
      <c r="BO162" s="158"/>
      <c r="BP162" s="122">
        <f>((BP159*BQ160+BQ159)*BT160)-((BS159*BT160+BT159)*BQ160)</f>
        <v>6</v>
      </c>
      <c r="BQ162" s="122"/>
      <c r="BR162" s="169">
        <f>IF(BP162/BP163&lt;-100,4,IF(BP162/BP163&lt;-10,3,IF(BP162/BP163&lt;-1,2,IF(BP162/BP163&lt;10,1,IF(BP162/BP163&lt;100,2,IF(BP162/BP163&lt;1000,3,IF(BP162/BP163&lt;10000,4,IF(BP162/BP163&lt;100000,5))))))))</f>
        <v>1</v>
      </c>
      <c r="BS162" s="170" t="str">
        <f>MID(BQ163,1,BR162)</f>
        <v>0</v>
      </c>
      <c r="BT162" s="171">
        <f>BQ163-BS162</f>
        <v>0.8571428571428571</v>
      </c>
      <c r="BU162" s="116"/>
      <c r="BV162" s="161"/>
      <c r="BX162" s="125"/>
      <c r="BY162" s="172"/>
      <c r="BZ162" s="172"/>
      <c r="CA162" s="172"/>
      <c r="CB162" s="172">
        <f>(CB160*CC161+CC160)/CC161</f>
        <v>1.5</v>
      </c>
      <c r="CC162" s="172"/>
      <c r="CD162" s="172"/>
      <c r="CE162" s="115"/>
      <c r="CF162" s="125"/>
      <c r="CG162" s="172"/>
      <c r="CH162" s="172"/>
      <c r="CI162" s="172"/>
      <c r="CJ162" s="172">
        <f>(CJ160*CK161+CK160)/CK161</f>
        <v>1.2</v>
      </c>
      <c r="CK162" s="172"/>
      <c r="CL162" s="172"/>
      <c r="CM162" s="115"/>
    </row>
    <row r="163" spans="2:91" ht="15.75" hidden="1">
      <c r="B163" s="17"/>
      <c r="C163" s="23"/>
      <c r="D163" s="19"/>
      <c r="E163" s="23"/>
      <c r="F163" s="247"/>
      <c r="G163" s="19"/>
      <c r="H163" s="19"/>
      <c r="I163" s="22"/>
      <c r="J163" s="21"/>
      <c r="K163" s="23"/>
      <c r="L163" s="19"/>
      <c r="M163" s="23"/>
      <c r="N163" s="247"/>
      <c r="O163" s="19"/>
      <c r="P163" s="19"/>
      <c r="Q163" s="168"/>
      <c r="BG163" s="173"/>
      <c r="BH163" s="174">
        <f>BI160*BL160</f>
        <v>7</v>
      </c>
      <c r="BI163" s="175">
        <f>BH162/BH163</f>
        <v>0.8571428571428571</v>
      </c>
      <c r="BJ163" s="176"/>
      <c r="BK163" s="177"/>
      <c r="BL163" s="174"/>
      <c r="BM163" s="178"/>
      <c r="BN163" s="179"/>
      <c r="BO163" s="173"/>
      <c r="BP163" s="174">
        <f>BQ160*BT160</f>
        <v>7</v>
      </c>
      <c r="BQ163" s="175">
        <f>BP162/BP163</f>
        <v>0.8571428571428571</v>
      </c>
      <c r="BR163" s="176"/>
      <c r="BS163" s="177"/>
      <c r="BT163" s="174"/>
      <c r="BU163" s="178"/>
      <c r="BV163" s="179"/>
      <c r="BX163" s="125"/>
      <c r="BY163" s="103"/>
      <c r="BZ163" s="103"/>
      <c r="CA163" s="103"/>
      <c r="CB163" s="103"/>
      <c r="CC163" s="103"/>
      <c r="CD163" s="103"/>
      <c r="CE163" s="115"/>
      <c r="CF163" s="125"/>
      <c r="CG163" s="103"/>
      <c r="CH163" s="103"/>
      <c r="CI163" s="103"/>
      <c r="CJ163" s="103"/>
      <c r="CK163" s="103"/>
      <c r="CL163" s="103"/>
      <c r="CM163" s="115"/>
    </row>
    <row r="164" spans="2:91" ht="21" hidden="1" thickBot="1">
      <c r="B164" s="25"/>
      <c r="C164" s="26"/>
      <c r="D164" s="27"/>
      <c r="E164" s="26"/>
      <c r="F164" s="27"/>
      <c r="G164" s="27"/>
      <c r="H164" s="27"/>
      <c r="I164" s="28"/>
      <c r="J164" s="29"/>
      <c r="K164" s="27"/>
      <c r="L164" s="27"/>
      <c r="M164" s="27"/>
      <c r="N164" s="27"/>
      <c r="O164" s="26"/>
      <c r="P164" s="27"/>
      <c r="Q164" s="180"/>
      <c r="BG164" s="151"/>
      <c r="BH164" s="152">
        <f>IF(AQ261&gt;AT261,AP259,AS259)</f>
        <v>0</v>
      </c>
      <c r="BI164" s="153">
        <f>IF(AQ261&gt;AT261,AQ259,AT259)</f>
        <v>8</v>
      </c>
      <c r="BJ164" s="154" t="s">
        <v>17</v>
      </c>
      <c r="BK164" s="152">
        <f>IF(AQ261&lt;AT261,AP259,AS259)</f>
        <v>0</v>
      </c>
      <c r="BL164" s="153">
        <f>IF(AQ261&lt;AT261,AQ259,AT259)</f>
        <v>0</v>
      </c>
      <c r="BM164" s="152" t="s">
        <v>16</v>
      </c>
      <c r="BN164" s="155"/>
      <c r="BO164" s="151"/>
      <c r="BP164" s="152">
        <f>IF(AY261&gt;BB261,AX259,BA259)</f>
        <v>0</v>
      </c>
      <c r="BQ164" s="153">
        <f>IF(AY261&gt;BB261,AY259,BB259)</f>
        <v>11</v>
      </c>
      <c r="BR164" s="154" t="s">
        <v>17</v>
      </c>
      <c r="BS164" s="152">
        <f>IF(AY261&lt;BB261,AX259,BA259)</f>
        <v>0</v>
      </c>
      <c r="BT164" s="153">
        <f>IF(AY261&lt;BB261,AY259,BB259)</f>
        <v>0</v>
      </c>
      <c r="BU164" s="152" t="s">
        <v>16</v>
      </c>
      <c r="BV164" s="155"/>
      <c r="BX164" s="181"/>
      <c r="BY164" s="182"/>
      <c r="BZ164" s="182"/>
      <c r="CA164" s="182"/>
      <c r="CB164" s="182"/>
      <c r="CC164" s="182"/>
      <c r="CD164" s="182"/>
      <c r="CE164" s="183"/>
      <c r="CF164" s="181"/>
      <c r="CG164" s="182"/>
      <c r="CH164" s="182"/>
      <c r="CI164" s="182"/>
      <c r="CJ164" s="182"/>
      <c r="CK164" s="182"/>
      <c r="CL164" s="182"/>
      <c r="CM164" s="183"/>
    </row>
    <row r="165" spans="2:91" ht="21" hidden="1" thickBot="1">
      <c r="B165" s="12" t="s">
        <v>23</v>
      </c>
      <c r="C165" s="248">
        <f>$Y$258</f>
      </c>
      <c r="D165" s="14">
        <f>$Z$258*$E$221</f>
        <v>48</v>
      </c>
      <c r="E165" s="248" t="str">
        <f>$AA$258</f>
        <v>  </v>
      </c>
      <c r="F165" s="248"/>
      <c r="G165" s="15"/>
      <c r="H165" s="246" t="str">
        <f>$AD$258</f>
        <v>=</v>
      </c>
      <c r="I165" s="185"/>
      <c r="J165" s="16" t="s">
        <v>24</v>
      </c>
      <c r="K165" s="248">
        <f>$AG$258</f>
      </c>
      <c r="L165" s="14">
        <f>$AH$258*$M$221</f>
        <v>33</v>
      </c>
      <c r="M165" s="248" t="str">
        <f>$AI$258</f>
        <v>  </v>
      </c>
      <c r="N165" s="248"/>
      <c r="O165" s="15"/>
      <c r="P165" s="246" t="str">
        <f>$AL$258</f>
        <v>=</v>
      </c>
      <c r="Q165" s="156"/>
      <c r="BG165" s="158"/>
      <c r="BH165" s="109"/>
      <c r="BI165" s="159">
        <f>IF(AQ261&gt;AT261,AQ260,AT260)</f>
        <v>12</v>
      </c>
      <c r="BJ165" s="160"/>
      <c r="BK165" s="109"/>
      <c r="BL165" s="159">
        <f>IF(AQ261&lt;AT261,AQ260,AT260)</f>
        <v>1</v>
      </c>
      <c r="BM165" s="109"/>
      <c r="BN165" s="161"/>
      <c r="BO165" s="158"/>
      <c r="BP165" s="109"/>
      <c r="BQ165" s="159">
        <f>IF(AY261&gt;BB261,AY260,BB260)</f>
        <v>12</v>
      </c>
      <c r="BR165" s="160"/>
      <c r="BS165" s="109"/>
      <c r="BT165" s="159">
        <f>IF(AY261&lt;BB261,AY260,BB260)</f>
        <v>1</v>
      </c>
      <c r="BU165" s="109"/>
      <c r="BV165" s="161"/>
      <c r="BX165" s="162"/>
      <c r="BY165" s="163"/>
      <c r="BZ165" s="164"/>
      <c r="CA165" s="163" t="s">
        <v>20</v>
      </c>
      <c r="CB165" s="163">
        <f ca="1">ROUND((RAND()*($J$6-$G$6)+$G$6),$K$6)</f>
        <v>0</v>
      </c>
      <c r="CC165" s="165">
        <f ca="1">ROUND((RAND()*($AU$2-$AR$2)+$AR$2),0)</f>
        <v>8</v>
      </c>
      <c r="CD165" s="163" t="s">
        <v>16</v>
      </c>
      <c r="CE165" s="107"/>
      <c r="CF165" s="162"/>
      <c r="CG165" s="163"/>
      <c r="CH165" s="164"/>
      <c r="CI165" s="163" t="s">
        <v>20</v>
      </c>
      <c r="CJ165" s="163">
        <f ca="1">ROUND((RAND()*($J$6-$G$6)+$G$6),$K$6)</f>
        <v>0</v>
      </c>
      <c r="CK165" s="165">
        <f ca="1">ROUND((RAND()*($AU$2-$AR$2)+$AR$2),0)</f>
        <v>11</v>
      </c>
      <c r="CL165" s="163" t="s">
        <v>16</v>
      </c>
      <c r="CM165" s="107"/>
    </row>
    <row r="166" spans="2:91" ht="15.75" hidden="1">
      <c r="B166" s="17"/>
      <c r="C166" s="233"/>
      <c r="D166" s="19">
        <f>$Z$259*$E$221</f>
        <v>72</v>
      </c>
      <c r="E166" s="233"/>
      <c r="F166" s="233"/>
      <c r="G166" s="19"/>
      <c r="H166" s="243"/>
      <c r="I166" s="20"/>
      <c r="J166" s="21"/>
      <c r="K166" s="233"/>
      <c r="L166" s="19">
        <f>$AH$259*$M$221</f>
        <v>36</v>
      </c>
      <c r="M166" s="233"/>
      <c r="N166" s="233"/>
      <c r="O166" s="19"/>
      <c r="P166" s="243"/>
      <c r="Q166" s="22"/>
      <c r="BG166" s="158"/>
      <c r="BH166" s="116"/>
      <c r="BI166" s="116"/>
      <c r="BJ166" s="116"/>
      <c r="BK166" s="116"/>
      <c r="BL166" s="116"/>
      <c r="BM166" s="116"/>
      <c r="BN166" s="161"/>
      <c r="BO166" s="158"/>
      <c r="BP166" s="116"/>
      <c r="BQ166" s="116"/>
      <c r="BR166" s="116"/>
      <c r="BS166" s="116"/>
      <c r="BT166" s="116"/>
      <c r="BU166" s="116"/>
      <c r="BV166" s="161"/>
      <c r="BX166" s="125"/>
      <c r="BY166" s="166"/>
      <c r="BZ166" s="167"/>
      <c r="CA166" s="166"/>
      <c r="CB166" s="166"/>
      <c r="CC166" s="167">
        <f ca="1">ROUND((RAND()*($AU$3-$AR$3)+$AR$3),0)</f>
        <v>12</v>
      </c>
      <c r="CD166" s="166"/>
      <c r="CE166" s="115"/>
      <c r="CF166" s="125"/>
      <c r="CG166" s="166"/>
      <c r="CH166" s="167"/>
      <c r="CI166" s="166"/>
      <c r="CJ166" s="166"/>
      <c r="CK166" s="167">
        <f ca="1">ROUND((RAND()*($AU$3-$AR$3)+$AR$3),0)</f>
        <v>12</v>
      </c>
      <c r="CL166" s="166"/>
      <c r="CM166" s="115"/>
    </row>
    <row r="167" spans="2:91" ht="15.75" hidden="1">
      <c r="B167" s="17"/>
      <c r="C167" s="23"/>
      <c r="D167" s="19"/>
      <c r="E167" s="23"/>
      <c r="F167" s="247"/>
      <c r="G167" s="19"/>
      <c r="H167" s="19"/>
      <c r="I167" s="22"/>
      <c r="J167" s="21"/>
      <c r="K167" s="23"/>
      <c r="L167" s="19"/>
      <c r="M167" s="23"/>
      <c r="N167" s="247"/>
      <c r="O167" s="19"/>
      <c r="P167" s="19"/>
      <c r="Q167" s="168"/>
      <c r="BG167" s="158"/>
      <c r="BH167" s="122">
        <f>((BH164*BI165+BI164)*BL165)-((BK164*BL165+BL164)*BI165)</f>
        <v>8</v>
      </c>
      <c r="BI167" s="122"/>
      <c r="BJ167" s="169">
        <f>IF(BH167/BH168&lt;-100,4,IF(BH167/BH168&lt;-10,3,IF(BH167/BH168&lt;-1,2,IF(BH167/BH168&lt;10,1,IF(BH167/BH168&lt;100,2,IF(BH167/BH168&lt;1000,3,IF(BH167/BH168&lt;10000,4,IF(BH167/BH168&lt;100000,5))))))))</f>
        <v>1</v>
      </c>
      <c r="BK167" s="170" t="str">
        <f>MID(BI168,1,BJ167)</f>
        <v>0</v>
      </c>
      <c r="BL167" s="171">
        <f>BI168-BK167</f>
        <v>0.6666666666666666</v>
      </c>
      <c r="BM167" s="116"/>
      <c r="BN167" s="161"/>
      <c r="BO167" s="158"/>
      <c r="BP167" s="122">
        <f>((BP164*BQ165+BQ164)*BT165)-((BS164*BT165+BT164)*BQ165)</f>
        <v>11</v>
      </c>
      <c r="BQ167" s="122"/>
      <c r="BR167" s="169">
        <f>IF(BP167/BP168&lt;-100,4,IF(BP167/BP168&lt;-10,3,IF(BP167/BP168&lt;-1,2,IF(BP167/BP168&lt;10,1,IF(BP167/BP168&lt;100,2,IF(BP167/BP168&lt;1000,3,IF(BP167/BP168&lt;10000,4,IF(BP167/BP168&lt;100000,5))))))))</f>
        <v>1</v>
      </c>
      <c r="BS167" s="170" t="str">
        <f>MID(BQ168,1,BR167)</f>
        <v>0</v>
      </c>
      <c r="BT167" s="171">
        <f>BQ168-BS167</f>
        <v>0.9166666666666666</v>
      </c>
      <c r="BU167" s="116"/>
      <c r="BV167" s="161"/>
      <c r="BX167" s="125"/>
      <c r="BY167" s="172"/>
      <c r="BZ167" s="172"/>
      <c r="CA167" s="172"/>
      <c r="CB167" s="172">
        <f>(CB165*CC166+CC165)/CC166</f>
        <v>0.6666666666666666</v>
      </c>
      <c r="CC167" s="172"/>
      <c r="CD167" s="172"/>
      <c r="CE167" s="115"/>
      <c r="CF167" s="125"/>
      <c r="CG167" s="172"/>
      <c r="CH167" s="172"/>
      <c r="CI167" s="172"/>
      <c r="CJ167" s="172">
        <f>(CJ165*CK166+CK165)/CK166</f>
        <v>0.9166666666666666</v>
      </c>
      <c r="CK167" s="172"/>
      <c r="CL167" s="172"/>
      <c r="CM167" s="115"/>
    </row>
    <row r="168" spans="2:91" ht="15.75" hidden="1">
      <c r="B168" s="17"/>
      <c r="C168" s="23"/>
      <c r="D168" s="19"/>
      <c r="E168" s="23"/>
      <c r="F168" s="247"/>
      <c r="G168" s="19"/>
      <c r="H168" s="19"/>
      <c r="I168" s="22"/>
      <c r="J168" s="21"/>
      <c r="K168" s="23"/>
      <c r="L168" s="19"/>
      <c r="M168" s="23"/>
      <c r="N168" s="247"/>
      <c r="O168" s="19"/>
      <c r="P168" s="19"/>
      <c r="Q168" s="168"/>
      <c r="BG168" s="173"/>
      <c r="BH168" s="174">
        <f>BI165*BL165</f>
        <v>12</v>
      </c>
      <c r="BI168" s="175">
        <f>BH167/BH168</f>
        <v>0.6666666666666666</v>
      </c>
      <c r="BJ168" s="176"/>
      <c r="BK168" s="177"/>
      <c r="BL168" s="174"/>
      <c r="BM168" s="178"/>
      <c r="BN168" s="179"/>
      <c r="BO168" s="173"/>
      <c r="BP168" s="174">
        <f>BQ165*BT165</f>
        <v>12</v>
      </c>
      <c r="BQ168" s="175">
        <f>BP167/BP168</f>
        <v>0.9166666666666666</v>
      </c>
      <c r="BR168" s="176"/>
      <c r="BS168" s="177"/>
      <c r="BT168" s="174"/>
      <c r="BU168" s="178"/>
      <c r="BV168" s="179"/>
      <c r="BX168" s="125"/>
      <c r="BY168" s="103"/>
      <c r="BZ168" s="103"/>
      <c r="CA168" s="103"/>
      <c r="CB168" s="103"/>
      <c r="CC168" s="103"/>
      <c r="CD168" s="103"/>
      <c r="CE168" s="115"/>
      <c r="CF168" s="125"/>
      <c r="CG168" s="103"/>
      <c r="CH168" s="103"/>
      <c r="CI168" s="103"/>
      <c r="CJ168" s="103"/>
      <c r="CK168" s="103"/>
      <c r="CL168" s="103"/>
      <c r="CM168" s="115"/>
    </row>
    <row r="169" spans="2:91" ht="21" hidden="1" thickBot="1">
      <c r="B169" s="25"/>
      <c r="C169" s="26"/>
      <c r="D169" s="27"/>
      <c r="E169" s="26"/>
      <c r="F169" s="27"/>
      <c r="G169" s="27"/>
      <c r="H169" s="27"/>
      <c r="I169" s="28"/>
      <c r="J169" s="29"/>
      <c r="K169" s="27"/>
      <c r="L169" s="27"/>
      <c r="M169" s="27"/>
      <c r="N169" s="27"/>
      <c r="O169" s="26"/>
      <c r="P169" s="27"/>
      <c r="Q169" s="180"/>
      <c r="BG169" s="151"/>
      <c r="BH169" s="152">
        <f>IF(AQ266&gt;AT266,AP264,AS264)</f>
        <v>0</v>
      </c>
      <c r="BI169" s="153">
        <f>IF(AQ266&gt;AT266,AQ264,AT264)</f>
        <v>5</v>
      </c>
      <c r="BJ169" s="154" t="s">
        <v>17</v>
      </c>
      <c r="BK169" s="152">
        <f>IF(AQ266&lt;AT266,AP264,AS264)</f>
        <v>0</v>
      </c>
      <c r="BL169" s="153">
        <f>IF(AQ266&lt;AT266,AQ264,AT264)</f>
        <v>0</v>
      </c>
      <c r="BM169" s="152" t="s">
        <v>16</v>
      </c>
      <c r="BN169" s="155"/>
      <c r="BO169" s="151"/>
      <c r="BP169" s="152">
        <f>IF(AY266&gt;BB266,AX264,BA264)</f>
        <v>0</v>
      </c>
      <c r="BQ169" s="153">
        <f>IF(AY266&gt;BB266,AY264,BB264)</f>
        <v>2</v>
      </c>
      <c r="BR169" s="154" t="s">
        <v>17</v>
      </c>
      <c r="BS169" s="152">
        <f>IF(AY266&lt;BB266,AX264,BA264)</f>
        <v>0</v>
      </c>
      <c r="BT169" s="153">
        <f>IF(AY266&lt;BB266,AY264,BB264)</f>
        <v>0</v>
      </c>
      <c r="BU169" s="152" t="s">
        <v>16</v>
      </c>
      <c r="BV169" s="155"/>
      <c r="BX169" s="181"/>
      <c r="BY169" s="182"/>
      <c r="BZ169" s="182"/>
      <c r="CA169" s="182"/>
      <c r="CB169" s="182"/>
      <c r="CC169" s="182"/>
      <c r="CD169" s="182"/>
      <c r="CE169" s="183"/>
      <c r="CF169" s="181"/>
      <c r="CG169" s="182"/>
      <c r="CH169" s="182"/>
      <c r="CI169" s="182"/>
      <c r="CJ169" s="182"/>
      <c r="CK169" s="182"/>
      <c r="CL169" s="182"/>
      <c r="CM169" s="183"/>
    </row>
    <row r="170" spans="2:91" ht="21" hidden="1" thickBot="1">
      <c r="B170" s="12" t="s">
        <v>25</v>
      </c>
      <c r="C170" s="248">
        <f>$Y$263</f>
      </c>
      <c r="D170" s="14">
        <f>$Z$263*$E$226</f>
        <v>35</v>
      </c>
      <c r="E170" s="248" t="str">
        <f>$AA$263</f>
        <v>  </v>
      </c>
      <c r="F170" s="248"/>
      <c r="G170" s="15"/>
      <c r="H170" s="246" t="str">
        <f>$AD$263</f>
        <v>=</v>
      </c>
      <c r="I170" s="185"/>
      <c r="J170" s="15" t="s">
        <v>26</v>
      </c>
      <c r="K170" s="248">
        <f>$AG$263</f>
      </c>
      <c r="L170" s="14">
        <f>$AH$263*$M$226</f>
        <v>18</v>
      </c>
      <c r="M170" s="248" t="str">
        <f>$AI$263</f>
        <v>  </v>
      </c>
      <c r="N170" s="248"/>
      <c r="O170" s="15"/>
      <c r="P170" s="246" t="str">
        <f>$AL$263</f>
        <v>=</v>
      </c>
      <c r="Q170" s="156"/>
      <c r="BG170" s="158"/>
      <c r="BH170" s="109"/>
      <c r="BI170" s="159">
        <f>IF(AQ266&gt;AT266,AQ265,AT265)</f>
        <v>6</v>
      </c>
      <c r="BJ170" s="160"/>
      <c r="BK170" s="109"/>
      <c r="BL170" s="159">
        <f>IF(AQ266&lt;AT266,AQ265,AT265)</f>
        <v>1</v>
      </c>
      <c r="BM170" s="109"/>
      <c r="BN170" s="161"/>
      <c r="BO170" s="158"/>
      <c r="BP170" s="109"/>
      <c r="BQ170" s="159">
        <f>IF(AY266&gt;BB266,AY265,BB265)</f>
        <v>4</v>
      </c>
      <c r="BR170" s="160"/>
      <c r="BS170" s="109"/>
      <c r="BT170" s="159">
        <f>IF(AY266&lt;BB266,AY265,BB265)</f>
        <v>1</v>
      </c>
      <c r="BU170" s="109"/>
      <c r="BV170" s="161"/>
      <c r="BX170" s="162"/>
      <c r="BY170" s="163"/>
      <c r="BZ170" s="164"/>
      <c r="CA170" s="163" t="s">
        <v>20</v>
      </c>
      <c r="CB170" s="163">
        <f ca="1">ROUND((RAND()*($J$6-$G$6)+$G$6),$K$6)</f>
        <v>0</v>
      </c>
      <c r="CC170" s="165">
        <f ca="1">ROUND((RAND()*($AU$2-$AR$2)+$AR$2),0)</f>
        <v>5</v>
      </c>
      <c r="CD170" s="163" t="s">
        <v>16</v>
      </c>
      <c r="CE170" s="107"/>
      <c r="CF170" s="162"/>
      <c r="CG170" s="163"/>
      <c r="CH170" s="164"/>
      <c r="CI170" s="163" t="s">
        <v>20</v>
      </c>
      <c r="CJ170" s="163">
        <f ca="1">ROUND((RAND()*($J$6-$G$6)+$G$6),$K$6)</f>
        <v>0</v>
      </c>
      <c r="CK170" s="165">
        <f ca="1">ROUND((RAND()*($AU$2-$AR$2)+$AR$2),0)</f>
        <v>2</v>
      </c>
      <c r="CL170" s="163" t="s">
        <v>16</v>
      </c>
      <c r="CM170" s="107"/>
    </row>
    <row r="171" spans="2:91" ht="15.75" hidden="1">
      <c r="B171" s="17"/>
      <c r="C171" s="233"/>
      <c r="D171" s="19">
        <f>$Z$264*$E$226</f>
        <v>42</v>
      </c>
      <c r="E171" s="233"/>
      <c r="F171" s="233"/>
      <c r="G171" s="19"/>
      <c r="H171" s="243"/>
      <c r="I171" s="20"/>
      <c r="J171" s="19"/>
      <c r="K171" s="233"/>
      <c r="L171" s="19">
        <f>$AH$264*$M$226</f>
        <v>36</v>
      </c>
      <c r="M171" s="233"/>
      <c r="N171" s="233"/>
      <c r="O171" s="19"/>
      <c r="P171" s="243"/>
      <c r="Q171" s="22"/>
      <c r="BG171" s="158"/>
      <c r="BH171" s="116"/>
      <c r="BI171" s="116"/>
      <c r="BJ171" s="116"/>
      <c r="BK171" s="116"/>
      <c r="BL171" s="116"/>
      <c r="BM171" s="116"/>
      <c r="BN171" s="161"/>
      <c r="BO171" s="158"/>
      <c r="BP171" s="116"/>
      <c r="BQ171" s="116"/>
      <c r="BR171" s="116"/>
      <c r="BS171" s="116"/>
      <c r="BT171" s="116"/>
      <c r="BU171" s="116"/>
      <c r="BV171" s="161"/>
      <c r="BX171" s="125"/>
      <c r="BY171" s="166"/>
      <c r="BZ171" s="167"/>
      <c r="CA171" s="166"/>
      <c r="CB171" s="166"/>
      <c r="CC171" s="167">
        <f ca="1">ROUND((RAND()*($AU$3-$AR$3)+$AR$3),0)</f>
        <v>6</v>
      </c>
      <c r="CD171" s="166"/>
      <c r="CE171" s="115"/>
      <c r="CF171" s="125"/>
      <c r="CG171" s="166"/>
      <c r="CH171" s="167"/>
      <c r="CI171" s="166"/>
      <c r="CJ171" s="166"/>
      <c r="CK171" s="167">
        <f ca="1">ROUND((RAND()*($AU$3-$AR$3)+$AR$3),0)</f>
        <v>4</v>
      </c>
      <c r="CL171" s="166"/>
      <c r="CM171" s="115"/>
    </row>
    <row r="172" spans="2:91" ht="15.75" hidden="1">
      <c r="B172" s="17"/>
      <c r="C172" s="23"/>
      <c r="D172" s="19"/>
      <c r="E172" s="23"/>
      <c r="F172" s="247"/>
      <c r="G172" s="19"/>
      <c r="H172" s="19"/>
      <c r="I172" s="22"/>
      <c r="J172" s="19"/>
      <c r="K172" s="23"/>
      <c r="L172" s="19"/>
      <c r="M172" s="23"/>
      <c r="N172" s="247"/>
      <c r="O172" s="19"/>
      <c r="P172" s="19"/>
      <c r="Q172" s="168"/>
      <c r="BG172" s="158"/>
      <c r="BH172" s="122">
        <f>((BH169*BI170+BI169)*BL170)-((BK169*BL170+BL169)*BI170)</f>
        <v>5</v>
      </c>
      <c r="BI172" s="122"/>
      <c r="BJ172" s="169">
        <f>IF(BH172/BH173&lt;-100,4,IF(BH172/BH173&lt;-10,3,IF(BH172/BH173&lt;-1,2,IF(BH172/BH173&lt;10,1,IF(BH172/BH173&lt;100,2,IF(BH172/BH173&lt;1000,3,IF(BH172/BH173&lt;10000,4,IF(BH172/BH173&lt;100000,5))))))))</f>
        <v>1</v>
      </c>
      <c r="BK172" s="170" t="str">
        <f>MID(BI173,1,BJ172)</f>
        <v>0</v>
      </c>
      <c r="BL172" s="171">
        <f>BI173-BK172</f>
        <v>0.8333333333333334</v>
      </c>
      <c r="BM172" s="116"/>
      <c r="BN172" s="161"/>
      <c r="BO172" s="158"/>
      <c r="BP172" s="122">
        <f>((BP169*BQ170+BQ169)*BT170)-((BS169*BT170+BT169)*BQ170)</f>
        <v>2</v>
      </c>
      <c r="BQ172" s="122"/>
      <c r="BR172" s="169">
        <f>IF(BP172/BP173&lt;-100,4,IF(BP172/BP173&lt;-10,3,IF(BP172/BP173&lt;-1,2,IF(BP172/BP173&lt;10,1,IF(BP172/BP173&lt;100,2,IF(BP172/BP173&lt;1000,3,IF(BP172/BP173&lt;10000,4,IF(BP172/BP173&lt;100000,5))))))))</f>
        <v>1</v>
      </c>
      <c r="BS172" s="170" t="str">
        <f>MID(BQ173,1,BR172)</f>
        <v>0</v>
      </c>
      <c r="BT172" s="171">
        <f>BQ173-BS172</f>
        <v>0.5</v>
      </c>
      <c r="BU172" s="116"/>
      <c r="BV172" s="161"/>
      <c r="BX172" s="125"/>
      <c r="BY172" s="172"/>
      <c r="BZ172" s="172"/>
      <c r="CA172" s="172"/>
      <c r="CB172" s="172">
        <f>(CB170*CC171+CC170)/CC171</f>
        <v>0.8333333333333334</v>
      </c>
      <c r="CC172" s="172"/>
      <c r="CD172" s="172"/>
      <c r="CE172" s="115"/>
      <c r="CF172" s="125"/>
      <c r="CG172" s="172"/>
      <c r="CH172" s="172"/>
      <c r="CI172" s="172"/>
      <c r="CJ172" s="172">
        <f>(CJ170*CK171+CK170)/CK171</f>
        <v>0.5</v>
      </c>
      <c r="CK172" s="172"/>
      <c r="CL172" s="172"/>
      <c r="CM172" s="115"/>
    </row>
    <row r="173" spans="2:91" ht="15.75" hidden="1">
      <c r="B173" s="17"/>
      <c r="C173" s="23"/>
      <c r="D173" s="19"/>
      <c r="E173" s="23"/>
      <c r="F173" s="247"/>
      <c r="G173" s="19"/>
      <c r="H173" s="19"/>
      <c r="I173" s="22"/>
      <c r="J173" s="19"/>
      <c r="K173" s="23"/>
      <c r="L173" s="19"/>
      <c r="M173" s="23"/>
      <c r="N173" s="247"/>
      <c r="O173" s="19"/>
      <c r="P173" s="19"/>
      <c r="Q173" s="168"/>
      <c r="BG173" s="173"/>
      <c r="BH173" s="174">
        <f>BI170*BL170</f>
        <v>6</v>
      </c>
      <c r="BI173" s="175">
        <f>BH172/BH173</f>
        <v>0.8333333333333334</v>
      </c>
      <c r="BJ173" s="176"/>
      <c r="BK173" s="177"/>
      <c r="BL173" s="174"/>
      <c r="BM173" s="178"/>
      <c r="BN173" s="179"/>
      <c r="BO173" s="173"/>
      <c r="BP173" s="174">
        <f>BQ170*BT170</f>
        <v>4</v>
      </c>
      <c r="BQ173" s="175">
        <f>BP172/BP173</f>
        <v>0.5</v>
      </c>
      <c r="BR173" s="176"/>
      <c r="BS173" s="177"/>
      <c r="BT173" s="174"/>
      <c r="BU173" s="178"/>
      <c r="BV173" s="179"/>
      <c r="BX173" s="125"/>
      <c r="BY173" s="103"/>
      <c r="BZ173" s="103"/>
      <c r="CA173" s="103"/>
      <c r="CB173" s="103"/>
      <c r="CC173" s="103"/>
      <c r="CD173" s="103"/>
      <c r="CE173" s="115"/>
      <c r="CF173" s="125"/>
      <c r="CG173" s="103"/>
      <c r="CH173" s="103"/>
      <c r="CI173" s="103"/>
      <c r="CJ173" s="103"/>
      <c r="CK173" s="103"/>
      <c r="CL173" s="103"/>
      <c r="CM173" s="115"/>
    </row>
    <row r="174" spans="2:91" ht="21" hidden="1" thickBot="1">
      <c r="B174" s="25"/>
      <c r="C174" s="26"/>
      <c r="D174" s="27"/>
      <c r="E174" s="26"/>
      <c r="F174" s="27"/>
      <c r="G174" s="27"/>
      <c r="H174" s="27"/>
      <c r="I174" s="28"/>
      <c r="J174" s="26"/>
      <c r="K174" s="27"/>
      <c r="L174" s="27"/>
      <c r="M174" s="27"/>
      <c r="N174" s="27"/>
      <c r="O174" s="26"/>
      <c r="P174" s="27"/>
      <c r="Q174" s="180"/>
      <c r="BG174" s="151"/>
      <c r="BH174" s="152">
        <f>IF(AQ271&gt;AT271,AP269,AS269)</f>
        <v>0</v>
      </c>
      <c r="BI174" s="153">
        <f>IF(AQ271&gt;AT271,AQ269,AT269)</f>
        <v>13</v>
      </c>
      <c r="BJ174" s="154" t="s">
        <v>17</v>
      </c>
      <c r="BK174" s="152">
        <f>IF(AQ271&lt;AT271,AP269,AS269)</f>
        <v>0</v>
      </c>
      <c r="BL174" s="153">
        <f>IF(AQ271&lt;AT271,AQ269,AT269)</f>
        <v>0</v>
      </c>
      <c r="BM174" s="152" t="s">
        <v>16</v>
      </c>
      <c r="BN174" s="155"/>
      <c r="BO174" s="151"/>
      <c r="BP174" s="152">
        <f>IF(AY271&gt;BB271,AX269,BA269)</f>
        <v>0</v>
      </c>
      <c r="BQ174" s="153">
        <f>IF(AY271&gt;BB271,AY269,BB269)</f>
        <v>8</v>
      </c>
      <c r="BR174" s="154" t="s">
        <v>17</v>
      </c>
      <c r="BS174" s="152">
        <f>IF(AY271&lt;BB271,AX269,BA269)</f>
        <v>0</v>
      </c>
      <c r="BT174" s="153">
        <f>IF(AY271&lt;BB271,AY269,BB269)</f>
        <v>0</v>
      </c>
      <c r="BU174" s="152" t="s">
        <v>16</v>
      </c>
      <c r="BV174" s="155"/>
      <c r="BX174" s="181"/>
      <c r="BY174" s="182"/>
      <c r="BZ174" s="182"/>
      <c r="CA174" s="182"/>
      <c r="CB174" s="182"/>
      <c r="CC174" s="182"/>
      <c r="CD174" s="182"/>
      <c r="CE174" s="183"/>
      <c r="CF174" s="181"/>
      <c r="CG174" s="182"/>
      <c r="CH174" s="182"/>
      <c r="CI174" s="182"/>
      <c r="CJ174" s="182"/>
      <c r="CK174" s="182"/>
      <c r="CL174" s="182"/>
      <c r="CM174" s="183"/>
    </row>
    <row r="175" spans="2:91" ht="21" hidden="1" thickBot="1">
      <c r="B175" s="12" t="s">
        <v>27</v>
      </c>
      <c r="C175" s="248">
        <f>$Y$268</f>
      </c>
      <c r="D175" s="14">
        <f>$Z$268*$E$231</f>
        <v>26</v>
      </c>
      <c r="E175" s="248" t="str">
        <f>$AA$268</f>
        <v>  </v>
      </c>
      <c r="F175" s="248"/>
      <c r="G175" s="15"/>
      <c r="H175" s="246" t="str">
        <f>$AD$268</f>
        <v>=</v>
      </c>
      <c r="I175" s="185"/>
      <c r="J175" s="16" t="s">
        <v>28</v>
      </c>
      <c r="K175" s="248">
        <f>$AG$268</f>
      </c>
      <c r="L175" s="14">
        <f>$AH$268*$M$236</f>
        <v>16</v>
      </c>
      <c r="M175" s="248" t="str">
        <f>$AI$268</f>
        <v>  </v>
      </c>
      <c r="N175" s="248"/>
      <c r="O175" s="15"/>
      <c r="P175" s="246" t="str">
        <f>$AL$268</f>
        <v>=</v>
      </c>
      <c r="Q175" s="156"/>
      <c r="BG175" s="158"/>
      <c r="BH175" s="109"/>
      <c r="BI175" s="159">
        <f>IF(AQ271&gt;AT271,AQ270,AT270)</f>
        <v>14</v>
      </c>
      <c r="BJ175" s="160"/>
      <c r="BK175" s="109"/>
      <c r="BL175" s="159">
        <f>IF(AQ271&lt;AT271,AQ270,AT270)</f>
        <v>1</v>
      </c>
      <c r="BM175" s="109"/>
      <c r="BN175" s="161"/>
      <c r="BO175" s="158"/>
      <c r="BP175" s="109"/>
      <c r="BQ175" s="159">
        <f>IF(AY271&gt;BB271,AY270,BB270)</f>
        <v>13</v>
      </c>
      <c r="BR175" s="160"/>
      <c r="BS175" s="109"/>
      <c r="BT175" s="159">
        <f>IF(AY271&lt;BB271,AY270,BB270)</f>
        <v>1</v>
      </c>
      <c r="BU175" s="109"/>
      <c r="BV175" s="161"/>
      <c r="BX175" s="162"/>
      <c r="BY175" s="163"/>
      <c r="BZ175" s="164"/>
      <c r="CA175" s="163" t="s">
        <v>20</v>
      </c>
      <c r="CB175" s="163">
        <f ca="1">ROUND((RAND()*($J$6-$G$6)+$G$6),$K$6)</f>
        <v>0</v>
      </c>
      <c r="CC175" s="165">
        <f ca="1">ROUND((RAND()*($AU$2-$AR$2)+$AR$2),0)</f>
        <v>13</v>
      </c>
      <c r="CD175" s="163" t="s">
        <v>16</v>
      </c>
      <c r="CE175" s="107"/>
      <c r="CF175" s="162"/>
      <c r="CG175" s="163"/>
      <c r="CH175" s="164"/>
      <c r="CI175" s="163" t="s">
        <v>20</v>
      </c>
      <c r="CJ175" s="163">
        <f ca="1">ROUND((RAND()*($J$6-$G$6)+$G$6),$K$6)</f>
        <v>0</v>
      </c>
      <c r="CK175" s="165">
        <f ca="1">ROUND((RAND()*($AU$2-$AR$2)+$AR$2),0)</f>
        <v>8</v>
      </c>
      <c r="CL175" s="163" t="s">
        <v>16</v>
      </c>
      <c r="CM175" s="107"/>
    </row>
    <row r="176" spans="2:91" ht="15.75" hidden="1">
      <c r="B176" s="17"/>
      <c r="C176" s="233"/>
      <c r="D176" s="19">
        <f>$Z$269*$E$231</f>
        <v>28</v>
      </c>
      <c r="E176" s="233"/>
      <c r="F176" s="233"/>
      <c r="G176" s="19"/>
      <c r="H176" s="243"/>
      <c r="I176" s="20"/>
      <c r="J176" s="21"/>
      <c r="K176" s="233"/>
      <c r="L176" s="19">
        <f>$AH$269*$M$236</f>
        <v>26</v>
      </c>
      <c r="M176" s="233"/>
      <c r="N176" s="233"/>
      <c r="O176" s="19"/>
      <c r="P176" s="243"/>
      <c r="Q176" s="22"/>
      <c r="BG176" s="158"/>
      <c r="BH176" s="116"/>
      <c r="BI176" s="116"/>
      <c r="BJ176" s="116"/>
      <c r="BK176" s="116"/>
      <c r="BL176" s="116"/>
      <c r="BM176" s="116"/>
      <c r="BN176" s="161"/>
      <c r="BO176" s="158"/>
      <c r="BP176" s="116"/>
      <c r="BQ176" s="116"/>
      <c r="BR176" s="116"/>
      <c r="BS176" s="116"/>
      <c r="BT176" s="116"/>
      <c r="BU176" s="116"/>
      <c r="BV176" s="161"/>
      <c r="BX176" s="125"/>
      <c r="BY176" s="166"/>
      <c r="BZ176" s="167"/>
      <c r="CA176" s="166"/>
      <c r="CB176" s="166"/>
      <c r="CC176" s="167">
        <f ca="1">ROUND((RAND()*($AU$3-$AR$3)+$AR$3),0)</f>
        <v>4</v>
      </c>
      <c r="CD176" s="166"/>
      <c r="CE176" s="115"/>
      <c r="CF176" s="125"/>
      <c r="CG176" s="166"/>
      <c r="CH176" s="167"/>
      <c r="CI176" s="166"/>
      <c r="CJ176" s="166"/>
      <c r="CK176" s="167">
        <f ca="1">ROUND((RAND()*($AU$3-$AR$3)+$AR$3),0)</f>
        <v>13</v>
      </c>
      <c r="CL176" s="166"/>
      <c r="CM176" s="115"/>
    </row>
    <row r="177" spans="2:91" ht="15.75" hidden="1">
      <c r="B177" s="17"/>
      <c r="C177" s="23"/>
      <c r="D177" s="19"/>
      <c r="E177" s="23"/>
      <c r="F177" s="247"/>
      <c r="G177" s="19"/>
      <c r="H177" s="19"/>
      <c r="I177" s="22"/>
      <c r="J177" s="21"/>
      <c r="K177" s="23"/>
      <c r="L177" s="19"/>
      <c r="M177" s="23"/>
      <c r="N177" s="247"/>
      <c r="O177" s="19"/>
      <c r="P177" s="19"/>
      <c r="Q177" s="168"/>
      <c r="BG177" s="158"/>
      <c r="BH177" s="122">
        <f>((BH174*BI175+BI174)*BL175)-((BK174*BL175+BL174)*BI175)</f>
        <v>13</v>
      </c>
      <c r="BI177" s="122"/>
      <c r="BJ177" s="169">
        <f>IF(BH177/BH178&lt;-100,4,IF(BH177/BH178&lt;-10,3,IF(BH177/BH178&lt;-1,2,IF(BH177/BH178&lt;10,1,IF(BH177/BH178&lt;100,2,IF(BH177/BH178&lt;1000,3,IF(BH177/BH178&lt;10000,4,IF(BH177/BH178&lt;100000,5))))))))</f>
        <v>1</v>
      </c>
      <c r="BK177" s="170" t="str">
        <f>MID(BI178,1,BJ177)</f>
        <v>0</v>
      </c>
      <c r="BL177" s="171">
        <f>BI178-BK177</f>
        <v>0.9285714285714286</v>
      </c>
      <c r="BM177" s="116"/>
      <c r="BN177" s="161"/>
      <c r="BO177" s="158"/>
      <c r="BP177" s="122">
        <f>((BP174*BQ175+BQ174)*BT175)-((BS174*BT175+BT174)*BQ175)</f>
        <v>8</v>
      </c>
      <c r="BQ177" s="122"/>
      <c r="BR177" s="169">
        <f>IF(BP177/BP178&lt;-100,4,IF(BP177/BP178&lt;-10,3,IF(BP177/BP178&lt;-1,2,IF(BP177/BP178&lt;10,1,IF(BP177/BP178&lt;100,2,IF(BP177/BP178&lt;1000,3,IF(BP177/BP178&lt;10000,4,IF(BP177/BP178&lt;100000,5))))))))</f>
        <v>1</v>
      </c>
      <c r="BS177" s="170" t="str">
        <f>MID(BQ178,1,BR177)</f>
        <v>0</v>
      </c>
      <c r="BT177" s="171">
        <f>BQ178-BS177</f>
        <v>0.6153846153846154</v>
      </c>
      <c r="BU177" s="116"/>
      <c r="BV177" s="161"/>
      <c r="BX177" s="125"/>
      <c r="BY177" s="172"/>
      <c r="BZ177" s="172"/>
      <c r="CA177" s="172"/>
      <c r="CB177" s="172">
        <f>(CB175*CC176+CC175)/CC176</f>
        <v>3.25</v>
      </c>
      <c r="CC177" s="172"/>
      <c r="CD177" s="172"/>
      <c r="CE177" s="115"/>
      <c r="CF177" s="125"/>
      <c r="CG177" s="172"/>
      <c r="CH177" s="172"/>
      <c r="CI177" s="172"/>
      <c r="CJ177" s="172">
        <f>(CJ175*CK176+CK175)/CK176</f>
        <v>0.6153846153846154</v>
      </c>
      <c r="CK177" s="172"/>
      <c r="CL177" s="172"/>
      <c r="CM177" s="115"/>
    </row>
    <row r="178" spans="2:91" ht="15.75" hidden="1">
      <c r="B178" s="17"/>
      <c r="C178" s="23"/>
      <c r="D178" s="19"/>
      <c r="E178" s="23"/>
      <c r="F178" s="247"/>
      <c r="G178" s="19"/>
      <c r="H178" s="19"/>
      <c r="I178" s="22"/>
      <c r="J178" s="21"/>
      <c r="K178" s="23"/>
      <c r="L178" s="19"/>
      <c r="M178" s="23"/>
      <c r="N178" s="247"/>
      <c r="O178" s="19"/>
      <c r="P178" s="19"/>
      <c r="Q178" s="168"/>
      <c r="BG178" s="173"/>
      <c r="BH178" s="174">
        <f>BI175*BL175</f>
        <v>14</v>
      </c>
      <c r="BI178" s="175">
        <f>BH177/BH178</f>
        <v>0.9285714285714286</v>
      </c>
      <c r="BJ178" s="176"/>
      <c r="BK178" s="177"/>
      <c r="BL178" s="174"/>
      <c r="BM178" s="178"/>
      <c r="BN178" s="179"/>
      <c r="BO178" s="173"/>
      <c r="BP178" s="174">
        <f>BQ175*BT175</f>
        <v>13</v>
      </c>
      <c r="BQ178" s="175">
        <f>BP177/BP178</f>
        <v>0.6153846153846154</v>
      </c>
      <c r="BR178" s="176"/>
      <c r="BS178" s="177"/>
      <c r="BT178" s="174"/>
      <c r="BU178" s="178"/>
      <c r="BV178" s="179"/>
      <c r="BX178" s="125"/>
      <c r="BY178" s="103"/>
      <c r="BZ178" s="103"/>
      <c r="CA178" s="103"/>
      <c r="CB178" s="103"/>
      <c r="CC178" s="103"/>
      <c r="CD178" s="103"/>
      <c r="CE178" s="115"/>
      <c r="CF178" s="125"/>
      <c r="CG178" s="103"/>
      <c r="CH178" s="103"/>
      <c r="CI178" s="103"/>
      <c r="CJ178" s="103"/>
      <c r="CK178" s="103"/>
      <c r="CL178" s="103"/>
      <c r="CM178" s="115"/>
    </row>
    <row r="179" spans="2:91" ht="21" hidden="1" thickBot="1">
      <c r="B179" s="25"/>
      <c r="C179" s="26"/>
      <c r="D179" s="27"/>
      <c r="E179" s="26"/>
      <c r="F179" s="27"/>
      <c r="G179" s="27"/>
      <c r="H179" s="27"/>
      <c r="I179" s="28"/>
      <c r="J179" s="29"/>
      <c r="K179" s="27"/>
      <c r="L179" s="27"/>
      <c r="M179" s="27"/>
      <c r="N179" s="27"/>
      <c r="O179" s="26"/>
      <c r="P179" s="27"/>
      <c r="Q179" s="180"/>
      <c r="BG179" s="151"/>
      <c r="BH179" s="152">
        <f>IF(AQ276&gt;AT276,AP274,AS274)</f>
        <v>0</v>
      </c>
      <c r="BI179" s="153">
        <f>IF(AQ276&gt;AT276,AQ274,AT274)</f>
        <v>12</v>
      </c>
      <c r="BJ179" s="154" t="s">
        <v>17</v>
      </c>
      <c r="BK179" s="152">
        <f>IF(AQ276&lt;AT276,AP274,AS274)</f>
        <v>0</v>
      </c>
      <c r="BL179" s="153">
        <f>IF(AQ276&lt;AT276,AQ274,AT274)</f>
        <v>0</v>
      </c>
      <c r="BM179" s="152" t="s">
        <v>16</v>
      </c>
      <c r="BN179" s="155"/>
      <c r="BO179" s="151"/>
      <c r="BP179" s="152">
        <f>IF(AY276&gt;BB276,AX274,BA274)</f>
        <v>0</v>
      </c>
      <c r="BQ179" s="153">
        <f>IF(AY276&gt;BB276,AY274,BB274)</f>
        <v>3</v>
      </c>
      <c r="BR179" s="154" t="s">
        <v>17</v>
      </c>
      <c r="BS179" s="152">
        <f>IF(AY276&lt;BB276,AX274,BA274)</f>
        <v>0</v>
      </c>
      <c r="BT179" s="153">
        <f>IF(AY276&lt;BB276,AY274,BB274)</f>
        <v>0</v>
      </c>
      <c r="BU179" s="152" t="s">
        <v>16</v>
      </c>
      <c r="BV179" s="155"/>
      <c r="BX179" s="181"/>
      <c r="BY179" s="182"/>
      <c r="BZ179" s="182"/>
      <c r="CA179" s="182"/>
      <c r="CB179" s="182"/>
      <c r="CC179" s="182"/>
      <c r="CD179" s="182"/>
      <c r="CE179" s="183"/>
      <c r="CF179" s="181"/>
      <c r="CG179" s="182"/>
      <c r="CH179" s="182"/>
      <c r="CI179" s="182"/>
      <c r="CJ179" s="182"/>
      <c r="CK179" s="182"/>
      <c r="CL179" s="182"/>
      <c r="CM179" s="183"/>
    </row>
    <row r="180" spans="2:91" ht="21" hidden="1" thickBot="1">
      <c r="B180" s="12" t="s">
        <v>29</v>
      </c>
      <c r="C180" s="248">
        <f>$Y$273</f>
      </c>
      <c r="D180" s="14">
        <f>$Z$273*$E$236</f>
        <v>48</v>
      </c>
      <c r="E180" s="248" t="str">
        <f>$AA$273</f>
        <v>  </v>
      </c>
      <c r="F180" s="248"/>
      <c r="G180" s="15"/>
      <c r="H180" s="246" t="str">
        <f>$AD$273</f>
        <v>=</v>
      </c>
      <c r="I180" s="185"/>
      <c r="J180" s="16" t="s">
        <v>30</v>
      </c>
      <c r="K180" s="248">
        <f>$AG$273</f>
      </c>
      <c r="L180" s="14">
        <f>$AH$273*$M$236</f>
        <v>6</v>
      </c>
      <c r="M180" s="248" t="str">
        <f>$AI$273</f>
        <v>  </v>
      </c>
      <c r="N180" s="248"/>
      <c r="O180" s="15"/>
      <c r="P180" s="246" t="str">
        <f>$AL$273</f>
        <v>=</v>
      </c>
      <c r="Q180" s="156"/>
      <c r="BG180" s="158"/>
      <c r="BH180" s="109"/>
      <c r="BI180" s="159">
        <f>IF(AQ276&gt;AT276,AQ275,AT275)</f>
        <v>13</v>
      </c>
      <c r="BJ180" s="160"/>
      <c r="BK180" s="109"/>
      <c r="BL180" s="159">
        <f>IF(AQ276&lt;AT276,AQ275,AT275)</f>
        <v>1</v>
      </c>
      <c r="BM180" s="109"/>
      <c r="BN180" s="161"/>
      <c r="BO180" s="158"/>
      <c r="BP180" s="109"/>
      <c r="BQ180" s="159">
        <f>IF(AY276&gt;BB276,AY275,BB275)</f>
        <v>12</v>
      </c>
      <c r="BR180" s="160"/>
      <c r="BS180" s="109"/>
      <c r="BT180" s="159">
        <f>IF(AY276&lt;BB276,AY275,BB275)</f>
        <v>1</v>
      </c>
      <c r="BU180" s="109"/>
      <c r="BV180" s="161"/>
      <c r="BX180" s="162"/>
      <c r="BY180" s="163"/>
      <c r="BZ180" s="164"/>
      <c r="CA180" s="163" t="s">
        <v>20</v>
      </c>
      <c r="CB180" s="163">
        <f ca="1">ROUND((RAND()*($J$6-$G$6)+$G$6),$K$6)</f>
        <v>0</v>
      </c>
      <c r="CC180" s="165">
        <f ca="1">ROUND((RAND()*($AU$2-$AR$2)+$AR$2),0)</f>
        <v>12</v>
      </c>
      <c r="CD180" s="163" t="s">
        <v>16</v>
      </c>
      <c r="CE180" s="107"/>
      <c r="CF180" s="162"/>
      <c r="CG180" s="163"/>
      <c r="CH180" s="164"/>
      <c r="CI180" s="163" t="s">
        <v>20</v>
      </c>
      <c r="CJ180" s="163">
        <f ca="1">ROUND((RAND()*($J$6-$G$6)+$G$6),$K$6)</f>
        <v>0</v>
      </c>
      <c r="CK180" s="165">
        <f ca="1">ROUND((RAND()*($AU$2-$AR$2)+$AR$2),0)</f>
        <v>3</v>
      </c>
      <c r="CL180" s="163" t="s">
        <v>16</v>
      </c>
      <c r="CM180" s="107"/>
    </row>
    <row r="181" spans="2:91" ht="15.75" hidden="1">
      <c r="B181" s="17"/>
      <c r="C181" s="233"/>
      <c r="D181" s="19">
        <f>$Z$274*$E$236</f>
        <v>52</v>
      </c>
      <c r="E181" s="233"/>
      <c r="F181" s="233"/>
      <c r="G181" s="19"/>
      <c r="H181" s="243"/>
      <c r="I181" s="20"/>
      <c r="J181" s="21"/>
      <c r="K181" s="233"/>
      <c r="L181" s="19">
        <f>$AH$274*$M$236</f>
        <v>24</v>
      </c>
      <c r="M181" s="233"/>
      <c r="N181" s="233"/>
      <c r="O181" s="19"/>
      <c r="P181" s="243"/>
      <c r="Q181" s="22"/>
      <c r="BG181" s="158"/>
      <c r="BH181" s="116"/>
      <c r="BI181" s="116"/>
      <c r="BJ181" s="116"/>
      <c r="BK181" s="116"/>
      <c r="BL181" s="116"/>
      <c r="BM181" s="116"/>
      <c r="BN181" s="161"/>
      <c r="BO181" s="158"/>
      <c r="BP181" s="116"/>
      <c r="BQ181" s="116"/>
      <c r="BR181" s="116"/>
      <c r="BS181" s="116"/>
      <c r="BT181" s="116"/>
      <c r="BU181" s="116"/>
      <c r="BV181" s="161"/>
      <c r="BX181" s="125"/>
      <c r="BY181" s="166"/>
      <c r="BZ181" s="167"/>
      <c r="CA181" s="166"/>
      <c r="CB181" s="166"/>
      <c r="CC181" s="167">
        <f ca="1">ROUND((RAND()*($AU$3-$AR$3)+$AR$3),0)</f>
        <v>5</v>
      </c>
      <c r="CD181" s="166"/>
      <c r="CE181" s="115"/>
      <c r="CF181" s="125"/>
      <c r="CG181" s="166"/>
      <c r="CH181" s="167"/>
      <c r="CI181" s="166"/>
      <c r="CJ181" s="166"/>
      <c r="CK181" s="167">
        <f ca="1">ROUND((RAND()*($AU$3-$AR$3)+$AR$3),0)</f>
        <v>12</v>
      </c>
      <c r="CL181" s="166"/>
      <c r="CM181" s="115"/>
    </row>
    <row r="182" spans="2:91" ht="15.75" hidden="1">
      <c r="B182" s="17"/>
      <c r="C182" s="23"/>
      <c r="D182" s="19"/>
      <c r="E182" s="23"/>
      <c r="F182" s="247"/>
      <c r="G182" s="19"/>
      <c r="H182" s="19"/>
      <c r="I182" s="22"/>
      <c r="J182" s="21"/>
      <c r="K182" s="23"/>
      <c r="L182" s="19"/>
      <c r="M182" s="23"/>
      <c r="N182" s="247"/>
      <c r="O182" s="19"/>
      <c r="P182" s="19"/>
      <c r="Q182" s="168"/>
      <c r="BG182" s="158"/>
      <c r="BH182" s="122">
        <f>((BH179*BI180+BI179)*BL180)-((BK179*BL180+BL179)*BI180)</f>
        <v>12</v>
      </c>
      <c r="BI182" s="122"/>
      <c r="BJ182" s="169">
        <f>IF(BH182/BH183&lt;-100,4,IF(BH182/BH183&lt;-10,3,IF(BH182/BH183&lt;-1,2,IF(BH182/BH183&lt;10,1,IF(BH182/BH183&lt;100,2,IF(BH182/BH183&lt;1000,3,IF(BH182/BH183&lt;10000,4,IF(BH182/BH183&lt;100000,5))))))))</f>
        <v>1</v>
      </c>
      <c r="BK182" s="170" t="str">
        <f>MID(BI183,1,BJ182)</f>
        <v>0</v>
      </c>
      <c r="BL182" s="171">
        <f>BI183-BK182</f>
        <v>0.9230769230769231</v>
      </c>
      <c r="BM182" s="116"/>
      <c r="BN182" s="161"/>
      <c r="BO182" s="158"/>
      <c r="BP182" s="122">
        <f>((BP179*BQ180+BQ179)*BT180)-((BS179*BT180+BT179)*BQ180)</f>
        <v>3</v>
      </c>
      <c r="BQ182" s="122"/>
      <c r="BR182" s="169">
        <f>IF(BP182/BP183&lt;-100,4,IF(BP182/BP183&lt;-10,3,IF(BP182/BP183&lt;-1,2,IF(BP182/BP183&lt;10,1,IF(BP182/BP183&lt;100,2,IF(BP182/BP183&lt;1000,3,IF(BP182/BP183&lt;10000,4,IF(BP182/BP183&lt;100000,5))))))))</f>
        <v>1</v>
      </c>
      <c r="BS182" s="170" t="str">
        <f>MID(BQ183,1,BR182)</f>
        <v>0</v>
      </c>
      <c r="BT182" s="171">
        <f>BQ183-BS182</f>
        <v>0.25</v>
      </c>
      <c r="BU182" s="116"/>
      <c r="BV182" s="161"/>
      <c r="BX182" s="125"/>
      <c r="BY182" s="172"/>
      <c r="BZ182" s="172"/>
      <c r="CA182" s="172"/>
      <c r="CB182" s="172">
        <f>(CB180*CC181+CC180)/CC181</f>
        <v>2.4</v>
      </c>
      <c r="CC182" s="172"/>
      <c r="CD182" s="172"/>
      <c r="CE182" s="115"/>
      <c r="CF182" s="125"/>
      <c r="CG182" s="172"/>
      <c r="CH182" s="172"/>
      <c r="CI182" s="172"/>
      <c r="CJ182" s="172">
        <f>(CJ180*CK181+CK180)/CK181</f>
        <v>0.25</v>
      </c>
      <c r="CK182" s="172"/>
      <c r="CL182" s="172"/>
      <c r="CM182" s="115"/>
    </row>
    <row r="183" spans="2:91" ht="15.75" hidden="1">
      <c r="B183" s="17"/>
      <c r="C183" s="23"/>
      <c r="D183" s="19"/>
      <c r="E183" s="23"/>
      <c r="F183" s="247"/>
      <c r="G183" s="19"/>
      <c r="H183" s="19"/>
      <c r="I183" s="22"/>
      <c r="J183" s="21"/>
      <c r="K183" s="23"/>
      <c r="L183" s="19"/>
      <c r="M183" s="23"/>
      <c r="N183" s="247"/>
      <c r="O183" s="19"/>
      <c r="P183" s="19"/>
      <c r="Q183" s="168"/>
      <c r="BG183" s="173"/>
      <c r="BH183" s="174">
        <f>BI180*BL180</f>
        <v>13</v>
      </c>
      <c r="BI183" s="175">
        <f>BH182/BH183</f>
        <v>0.9230769230769231</v>
      </c>
      <c r="BJ183" s="176"/>
      <c r="BK183" s="177"/>
      <c r="BL183" s="174"/>
      <c r="BM183" s="178"/>
      <c r="BN183" s="179"/>
      <c r="BO183" s="173"/>
      <c r="BP183" s="174">
        <f>BQ180*BT180</f>
        <v>12</v>
      </c>
      <c r="BQ183" s="175">
        <f>BP182/BP183</f>
        <v>0.25</v>
      </c>
      <c r="BR183" s="176"/>
      <c r="BS183" s="177"/>
      <c r="BT183" s="174"/>
      <c r="BU183" s="178"/>
      <c r="BV183" s="179"/>
      <c r="BX183" s="125"/>
      <c r="BY183" s="103"/>
      <c r="BZ183" s="103"/>
      <c r="CA183" s="103"/>
      <c r="CB183" s="103"/>
      <c r="CC183" s="103"/>
      <c r="CD183" s="103"/>
      <c r="CE183" s="115"/>
      <c r="CF183" s="125"/>
      <c r="CG183" s="103"/>
      <c r="CH183" s="103"/>
      <c r="CI183" s="103"/>
      <c r="CJ183" s="103"/>
      <c r="CK183" s="103"/>
      <c r="CL183" s="103"/>
      <c r="CM183" s="115"/>
    </row>
    <row r="184" spans="2:91" ht="21" hidden="1" thickBot="1">
      <c r="B184" s="25"/>
      <c r="C184" s="27"/>
      <c r="D184" s="27"/>
      <c r="E184" s="27"/>
      <c r="F184" s="27"/>
      <c r="G184" s="27"/>
      <c r="H184" s="27"/>
      <c r="I184" s="28"/>
      <c r="J184" s="31"/>
      <c r="K184" s="27"/>
      <c r="L184" s="27"/>
      <c r="M184" s="27"/>
      <c r="N184" s="27"/>
      <c r="O184" s="27"/>
      <c r="P184" s="27"/>
      <c r="Q184" s="180"/>
      <c r="BG184" s="151"/>
      <c r="BH184" s="152">
        <f>IF(AQ281&gt;AT281,AP279,AS279)</f>
        <v>0</v>
      </c>
      <c r="BI184" s="153">
        <f>IF(AQ281&gt;AT281,AQ279,AT279)</f>
        <v>11</v>
      </c>
      <c r="BJ184" s="154" t="s">
        <v>17</v>
      </c>
      <c r="BK184" s="152">
        <f>IF(AQ281&lt;AT281,AP279,AS279)</f>
        <v>0</v>
      </c>
      <c r="BL184" s="153">
        <f>IF(AQ281&lt;AT281,AQ279,AT279)</f>
        <v>0</v>
      </c>
      <c r="BM184" s="152" t="s">
        <v>16</v>
      </c>
      <c r="BN184" s="155"/>
      <c r="BO184" s="151"/>
      <c r="BP184" s="152">
        <f>IF(AY281&gt;BB281,AX279,BA279)</f>
        <v>0</v>
      </c>
      <c r="BQ184" s="153">
        <f>IF(AY281&gt;BB281,AY279,BB279)</f>
        <v>9</v>
      </c>
      <c r="BR184" s="154" t="s">
        <v>17</v>
      </c>
      <c r="BS184" s="152">
        <f>IF(AY281&lt;BB281,AX279,BA279)</f>
        <v>0</v>
      </c>
      <c r="BT184" s="153">
        <f>IF(AY281&lt;BB281,AY279,BB279)</f>
        <v>0</v>
      </c>
      <c r="BU184" s="152" t="s">
        <v>16</v>
      </c>
      <c r="BV184" s="155"/>
      <c r="BX184" s="181"/>
      <c r="BY184" s="182"/>
      <c r="BZ184" s="182"/>
      <c r="CA184" s="182"/>
      <c r="CB184" s="182"/>
      <c r="CC184" s="182"/>
      <c r="CD184" s="182"/>
      <c r="CE184" s="183"/>
      <c r="CF184" s="181"/>
      <c r="CG184" s="182"/>
      <c r="CH184" s="182"/>
      <c r="CI184" s="182"/>
      <c r="CJ184" s="182"/>
      <c r="CK184" s="182"/>
      <c r="CL184" s="182"/>
      <c r="CM184" s="183"/>
    </row>
    <row r="185" spans="2:91" ht="21" hidden="1" thickBot="1">
      <c r="B185" s="12" t="s">
        <v>31</v>
      </c>
      <c r="C185" s="248">
        <f>$Y$278</f>
      </c>
      <c r="D185" s="14">
        <f>$Z$278*$E$241</f>
        <v>33</v>
      </c>
      <c r="E185" s="248" t="str">
        <f>$AA$278</f>
        <v>  </v>
      </c>
      <c r="F185" s="248"/>
      <c r="G185" s="15"/>
      <c r="H185" s="246" t="str">
        <f>$AD$278</f>
        <v>=</v>
      </c>
      <c r="I185" s="185"/>
      <c r="J185" s="16" t="s">
        <v>32</v>
      </c>
      <c r="K185" s="248">
        <f>$AG$278</f>
      </c>
      <c r="L185" s="14">
        <f>$AH$278*$M$241</f>
        <v>63</v>
      </c>
      <c r="M185" s="248" t="str">
        <f>$AI$278</f>
        <v>  </v>
      </c>
      <c r="N185" s="248"/>
      <c r="O185" s="15"/>
      <c r="P185" s="246" t="str">
        <f>$AL$278</f>
        <v>=</v>
      </c>
      <c r="Q185" s="156"/>
      <c r="BG185" s="158"/>
      <c r="BH185" s="109"/>
      <c r="BI185" s="159">
        <f>IF(AQ281&gt;AT281,AQ280,AT280)</f>
        <v>12</v>
      </c>
      <c r="BJ185" s="160"/>
      <c r="BK185" s="109"/>
      <c r="BL185" s="159">
        <f>IF(AQ281&lt;AT281,AQ280,AT280)</f>
        <v>1</v>
      </c>
      <c r="BM185" s="109"/>
      <c r="BN185" s="161"/>
      <c r="BO185" s="158"/>
      <c r="BP185" s="109"/>
      <c r="BQ185" s="159">
        <f>IF(AY281&gt;BB281,AY280,BB280)</f>
        <v>10</v>
      </c>
      <c r="BR185" s="160"/>
      <c r="BS185" s="109"/>
      <c r="BT185" s="159">
        <f>IF(AY281&lt;BB281,AY280,BB280)</f>
        <v>1</v>
      </c>
      <c r="BU185" s="109"/>
      <c r="BV185" s="161"/>
      <c r="BX185" s="162"/>
      <c r="BY185" s="163"/>
      <c r="BZ185" s="164"/>
      <c r="CA185" s="163" t="s">
        <v>20</v>
      </c>
      <c r="CB185" s="163">
        <f ca="1">ROUND((RAND()*($J$6-$G$6)+$G$6),$K$6)</f>
        <v>0</v>
      </c>
      <c r="CC185" s="165">
        <f ca="1">ROUND((RAND()*($AU$2-$AR$2)+$AR$2),0)</f>
        <v>11</v>
      </c>
      <c r="CD185" s="163" t="s">
        <v>16</v>
      </c>
      <c r="CE185" s="107"/>
      <c r="CF185" s="162"/>
      <c r="CG185" s="163"/>
      <c r="CH185" s="164"/>
      <c r="CI185" s="163" t="s">
        <v>20</v>
      </c>
      <c r="CJ185" s="163">
        <f ca="1">ROUND((RAND()*($J$6-$G$6)+$G$6),$K$6)</f>
        <v>0</v>
      </c>
      <c r="CK185" s="165">
        <f ca="1">ROUND((RAND()*($AU$2-$AR$2)+$AR$2),0)</f>
        <v>9</v>
      </c>
      <c r="CL185" s="163" t="s">
        <v>16</v>
      </c>
      <c r="CM185" s="107"/>
    </row>
    <row r="186" spans="2:91" ht="15.75" hidden="1">
      <c r="B186" s="17"/>
      <c r="C186" s="233"/>
      <c r="D186" s="19">
        <f>$Z$279*$E$241</f>
        <v>36</v>
      </c>
      <c r="E186" s="233"/>
      <c r="F186" s="233"/>
      <c r="G186" s="19"/>
      <c r="H186" s="243"/>
      <c r="I186" s="20"/>
      <c r="J186" s="21"/>
      <c r="K186" s="233"/>
      <c r="L186" s="19">
        <f>$AH$279*$M$241</f>
        <v>70</v>
      </c>
      <c r="M186" s="233"/>
      <c r="N186" s="233"/>
      <c r="O186" s="19"/>
      <c r="P186" s="243"/>
      <c r="Q186" s="22"/>
      <c r="BG186" s="158"/>
      <c r="BH186" s="116"/>
      <c r="BI186" s="116"/>
      <c r="BJ186" s="116"/>
      <c r="BK186" s="116"/>
      <c r="BL186" s="116"/>
      <c r="BM186" s="116"/>
      <c r="BN186" s="161"/>
      <c r="BO186" s="158"/>
      <c r="BP186" s="116"/>
      <c r="BQ186" s="116"/>
      <c r="BR186" s="116"/>
      <c r="BS186" s="116"/>
      <c r="BT186" s="116"/>
      <c r="BU186" s="116"/>
      <c r="BV186" s="161"/>
      <c r="BX186" s="125"/>
      <c r="BY186" s="166"/>
      <c r="BZ186" s="167"/>
      <c r="CA186" s="166"/>
      <c r="CB186" s="166"/>
      <c r="CC186" s="167">
        <f ca="1">ROUND((RAND()*($AU$3-$AR$3)+$AR$3),0)</f>
        <v>11</v>
      </c>
      <c r="CD186" s="166"/>
      <c r="CE186" s="115"/>
      <c r="CF186" s="125"/>
      <c r="CG186" s="166"/>
      <c r="CH186" s="167"/>
      <c r="CI186" s="166"/>
      <c r="CJ186" s="166"/>
      <c r="CK186" s="167">
        <f ca="1">ROUND((RAND()*($AU$3-$AR$3)+$AR$3),0)</f>
        <v>6</v>
      </c>
      <c r="CL186" s="166"/>
      <c r="CM186" s="115"/>
    </row>
    <row r="187" spans="2:91" ht="15.75" hidden="1">
      <c r="B187" s="17"/>
      <c r="C187" s="23"/>
      <c r="D187" s="19"/>
      <c r="E187" s="23"/>
      <c r="F187" s="247"/>
      <c r="G187" s="19"/>
      <c r="H187" s="19"/>
      <c r="I187" s="22"/>
      <c r="J187" s="21"/>
      <c r="K187" s="23"/>
      <c r="L187" s="19"/>
      <c r="M187" s="23"/>
      <c r="N187" s="247"/>
      <c r="O187" s="19"/>
      <c r="P187" s="19"/>
      <c r="Q187" s="168"/>
      <c r="BG187" s="158"/>
      <c r="BH187" s="122">
        <f>((BH184*BI185+BI184)*BL185)-((BK184*BL185+BL184)*BI185)</f>
        <v>11</v>
      </c>
      <c r="BI187" s="122"/>
      <c r="BJ187" s="169">
        <f>IF(BH187/BH188&lt;-100,4,IF(BH187/BH188&lt;-10,3,IF(BH187/BH188&lt;-1,2,IF(BH187/BH188&lt;10,1,IF(BH187/BH188&lt;100,2,IF(BH187/BH188&lt;1000,3,IF(BH187/BH188&lt;10000,4,IF(BH187/BH188&lt;100000,5))))))))</f>
        <v>1</v>
      </c>
      <c r="BK187" s="170" t="str">
        <f>MID(BI188,1,BJ187)</f>
        <v>0</v>
      </c>
      <c r="BL187" s="171">
        <f>BI188-BK187</f>
        <v>0.9166666666666666</v>
      </c>
      <c r="BM187" s="116"/>
      <c r="BN187" s="161"/>
      <c r="BO187" s="158"/>
      <c r="BP187" s="122">
        <f>((BP184*BQ185+BQ184)*BT185)-((BS184*BT185+BT184)*BQ185)</f>
        <v>9</v>
      </c>
      <c r="BQ187" s="122"/>
      <c r="BR187" s="169">
        <f>IF(BP187/BP188&lt;-100,4,IF(BP187/BP188&lt;-10,3,IF(BP187/BP188&lt;-1,2,IF(BP187/BP188&lt;10,1,IF(BP187/BP188&lt;100,2,IF(BP187/BP188&lt;1000,3,IF(BP187/BP188&lt;10000,4,IF(BP187/BP188&lt;100000,5))))))))</f>
        <v>1</v>
      </c>
      <c r="BS187" s="170" t="str">
        <f>MID(BQ188,1,BR187)</f>
        <v>0</v>
      </c>
      <c r="BT187" s="171">
        <f>BQ188-BS187</f>
        <v>0.9</v>
      </c>
      <c r="BU187" s="116"/>
      <c r="BV187" s="161"/>
      <c r="BX187" s="125"/>
      <c r="BY187" s="172"/>
      <c r="BZ187" s="172"/>
      <c r="CA187" s="172"/>
      <c r="CB187" s="172">
        <f>(CB185*CC186+CC185)/CC186</f>
        <v>1</v>
      </c>
      <c r="CC187" s="172"/>
      <c r="CD187" s="172"/>
      <c r="CE187" s="115"/>
      <c r="CF187" s="125"/>
      <c r="CG187" s="172"/>
      <c r="CH187" s="172"/>
      <c r="CI187" s="172"/>
      <c r="CJ187" s="172">
        <f>(CJ185*CK186+CK185)/CK186</f>
        <v>1.5</v>
      </c>
      <c r="CK187" s="172"/>
      <c r="CL187" s="172"/>
      <c r="CM187" s="115"/>
    </row>
    <row r="188" spans="2:91" ht="15.75" hidden="1">
      <c r="B188" s="17"/>
      <c r="C188" s="23"/>
      <c r="D188" s="19"/>
      <c r="E188" s="23"/>
      <c r="F188" s="247"/>
      <c r="G188" s="19"/>
      <c r="H188" s="19"/>
      <c r="I188" s="22"/>
      <c r="J188" s="21"/>
      <c r="K188" s="23"/>
      <c r="L188" s="19"/>
      <c r="M188" s="23"/>
      <c r="N188" s="247"/>
      <c r="O188" s="19"/>
      <c r="P188" s="19"/>
      <c r="Q188" s="168"/>
      <c r="BG188" s="173"/>
      <c r="BH188" s="174">
        <f>BI185*BL185</f>
        <v>12</v>
      </c>
      <c r="BI188" s="175">
        <f>BH187/BH188</f>
        <v>0.9166666666666666</v>
      </c>
      <c r="BJ188" s="176"/>
      <c r="BK188" s="177"/>
      <c r="BL188" s="174"/>
      <c r="BM188" s="178"/>
      <c r="BN188" s="179"/>
      <c r="BO188" s="173"/>
      <c r="BP188" s="174">
        <f>BQ185*BT185</f>
        <v>10</v>
      </c>
      <c r="BQ188" s="175">
        <f>BP187/BP188</f>
        <v>0.9</v>
      </c>
      <c r="BR188" s="176"/>
      <c r="BS188" s="177"/>
      <c r="BT188" s="174"/>
      <c r="BU188" s="178"/>
      <c r="BV188" s="179"/>
      <c r="BX188" s="125"/>
      <c r="BY188" s="103"/>
      <c r="BZ188" s="103"/>
      <c r="CA188" s="103"/>
      <c r="CB188" s="103"/>
      <c r="CC188" s="103"/>
      <c r="CD188" s="103"/>
      <c r="CE188" s="115"/>
      <c r="CF188" s="125"/>
      <c r="CG188" s="103"/>
      <c r="CH188" s="103"/>
      <c r="CI188" s="103"/>
      <c r="CJ188" s="103"/>
      <c r="CK188" s="103"/>
      <c r="CL188" s="103"/>
      <c r="CM188" s="115"/>
    </row>
    <row r="189" spans="2:91" ht="21" hidden="1" thickBot="1">
      <c r="B189" s="25"/>
      <c r="C189" s="27"/>
      <c r="D189" s="27"/>
      <c r="E189" s="27"/>
      <c r="F189" s="27"/>
      <c r="G189" s="27"/>
      <c r="H189" s="27"/>
      <c r="I189" s="28"/>
      <c r="J189" s="31"/>
      <c r="K189" s="27"/>
      <c r="L189" s="27"/>
      <c r="M189" s="27"/>
      <c r="N189" s="27"/>
      <c r="O189" s="27"/>
      <c r="P189" s="27"/>
      <c r="Q189" s="180"/>
      <c r="BG189" s="151"/>
      <c r="BH189" s="152">
        <f>IF(AQ286&gt;AT286,AP284,AS284)</f>
        <v>0</v>
      </c>
      <c r="BI189" s="153">
        <f>IF(AQ286&gt;AT286,AQ284,AT284)</f>
        <v>14</v>
      </c>
      <c r="BJ189" s="154" t="s">
        <v>17</v>
      </c>
      <c r="BK189" s="152">
        <f>IF(AQ286&lt;AT286,AP284,AS284)</f>
        <v>0</v>
      </c>
      <c r="BL189" s="153">
        <f>IF(AQ286&lt;AT286,AQ284,AT284)</f>
        <v>0</v>
      </c>
      <c r="BM189" s="152" t="s">
        <v>16</v>
      </c>
      <c r="BN189" s="155"/>
      <c r="BO189" s="151"/>
      <c r="BP189" s="152">
        <f>IF(AY286&gt;BB286,AX284,BA284)</f>
        <v>0</v>
      </c>
      <c r="BQ189" s="153">
        <f>IF(AY286&gt;BB286,AY284,BB284)</f>
        <v>3</v>
      </c>
      <c r="BR189" s="154" t="s">
        <v>17</v>
      </c>
      <c r="BS189" s="152">
        <f>IF(AY286&lt;BB286,AX284,BA284)</f>
        <v>0</v>
      </c>
      <c r="BT189" s="153">
        <f>IF(AY286&lt;BB286,AY284,BB284)</f>
        <v>0</v>
      </c>
      <c r="BU189" s="152" t="s">
        <v>16</v>
      </c>
      <c r="BV189" s="155"/>
      <c r="BX189" s="181"/>
      <c r="BY189" s="182"/>
      <c r="BZ189" s="182"/>
      <c r="CA189" s="182"/>
      <c r="CB189" s="182"/>
      <c r="CC189" s="182"/>
      <c r="CD189" s="182"/>
      <c r="CE189" s="183"/>
      <c r="CF189" s="181"/>
      <c r="CG189" s="182"/>
      <c r="CH189" s="182"/>
      <c r="CI189" s="182"/>
      <c r="CJ189" s="182"/>
      <c r="CK189" s="182"/>
      <c r="CL189" s="182"/>
      <c r="CM189" s="183"/>
    </row>
    <row r="190" spans="2:91" ht="21" hidden="1" thickBot="1">
      <c r="B190" s="12" t="s">
        <v>33</v>
      </c>
      <c r="C190" s="248">
        <f>Y283</f>
      </c>
      <c r="D190" s="14">
        <f>Z283*E246</f>
        <v>84</v>
      </c>
      <c r="E190" s="248" t="str">
        <f>$AA$283</f>
        <v>  </v>
      </c>
      <c r="F190" s="13"/>
      <c r="G190" s="15"/>
      <c r="H190" s="246" t="str">
        <f>$AD$278</f>
        <v>=</v>
      </c>
      <c r="I190" s="185"/>
      <c r="J190" s="16" t="s">
        <v>34</v>
      </c>
      <c r="K190" s="248">
        <f>AG283</f>
      </c>
      <c r="L190" s="14">
        <f>AH283*M246</f>
        <v>21</v>
      </c>
      <c r="M190" s="248" t="str">
        <f>AI283</f>
        <v>  </v>
      </c>
      <c r="N190" s="248"/>
      <c r="O190" s="15"/>
      <c r="P190" s="246" t="str">
        <f>$AL$278</f>
        <v>=</v>
      </c>
      <c r="Q190" s="156"/>
      <c r="BG190" s="158"/>
      <c r="BH190" s="109"/>
      <c r="BI190" s="159">
        <f>IF(AQ286&gt;AT286,AQ285,AT285)</f>
        <v>15</v>
      </c>
      <c r="BJ190" s="160"/>
      <c r="BK190" s="109"/>
      <c r="BL190" s="159">
        <f>IF(AQ286&lt;AT286,AQ285,AT285)</f>
        <v>1</v>
      </c>
      <c r="BM190" s="109"/>
      <c r="BN190" s="161"/>
      <c r="BO190" s="158"/>
      <c r="BP190" s="109"/>
      <c r="BQ190" s="159">
        <f>IF(AY286&gt;BB286,AY285,BB285)</f>
        <v>4</v>
      </c>
      <c r="BR190" s="160"/>
      <c r="BS190" s="109"/>
      <c r="BT190" s="159">
        <f>IF(AY286&lt;BB286,AY285,BB285)</f>
        <v>1</v>
      </c>
      <c r="BU190" s="109"/>
      <c r="BV190" s="161"/>
      <c r="BX190" s="162"/>
      <c r="BY190" s="163"/>
      <c r="BZ190" s="164"/>
      <c r="CA190" s="163" t="s">
        <v>20</v>
      </c>
      <c r="CB190" s="163">
        <f ca="1">ROUND((RAND()*($J$6-$G$6)+$G$6),$K$6)</f>
        <v>0</v>
      </c>
      <c r="CC190" s="165">
        <f ca="1">ROUND((RAND()*($AU$2-$AR$2)+$AR$2),0)</f>
        <v>14</v>
      </c>
      <c r="CD190" s="163" t="s">
        <v>16</v>
      </c>
      <c r="CE190" s="107"/>
      <c r="CF190" s="162"/>
      <c r="CG190" s="163"/>
      <c r="CH190" s="164"/>
      <c r="CI190" s="163" t="s">
        <v>20</v>
      </c>
      <c r="CJ190" s="163">
        <f ca="1">ROUND((RAND()*($J$6-$G$6)+$G$6),$K$6)</f>
        <v>0</v>
      </c>
      <c r="CK190" s="165">
        <f ca="1">ROUND((RAND()*($AU$2-$AR$2)+$AR$2),0)</f>
        <v>3</v>
      </c>
      <c r="CL190" s="163" t="s">
        <v>16</v>
      </c>
      <c r="CM190" s="107"/>
    </row>
    <row r="191" spans="2:91" ht="15.75" hidden="1">
      <c r="B191" s="17"/>
      <c r="C191" s="233"/>
      <c r="D191" s="19">
        <f>Z284*E246</f>
        <v>90</v>
      </c>
      <c r="E191" s="233"/>
      <c r="F191" s="18"/>
      <c r="G191" s="19"/>
      <c r="H191" s="243"/>
      <c r="I191" s="20"/>
      <c r="J191" s="21"/>
      <c r="K191" s="233"/>
      <c r="L191" s="19">
        <f>AH284*M246</f>
        <v>28</v>
      </c>
      <c r="M191" s="233"/>
      <c r="N191" s="233"/>
      <c r="O191" s="19"/>
      <c r="P191" s="243"/>
      <c r="Q191" s="22"/>
      <c r="BG191" s="158"/>
      <c r="BH191" s="116"/>
      <c r="BI191" s="116"/>
      <c r="BJ191" s="116"/>
      <c r="BK191" s="116"/>
      <c r="BL191" s="116"/>
      <c r="BM191" s="116"/>
      <c r="BN191" s="161"/>
      <c r="BO191" s="158"/>
      <c r="BP191" s="116"/>
      <c r="BQ191" s="116"/>
      <c r="BR191" s="116"/>
      <c r="BS191" s="116"/>
      <c r="BT191" s="116"/>
      <c r="BU191" s="116"/>
      <c r="BV191" s="161"/>
      <c r="BX191" s="125"/>
      <c r="BY191" s="166"/>
      <c r="BZ191" s="167"/>
      <c r="CA191" s="166"/>
      <c r="CB191" s="166"/>
      <c r="CC191" s="167">
        <f ca="1">ROUND((RAND()*($AU$3-$AR$3)+$AR$3),0)</f>
        <v>6</v>
      </c>
      <c r="CD191" s="166"/>
      <c r="CE191" s="115"/>
      <c r="CF191" s="125"/>
      <c r="CG191" s="166"/>
      <c r="CH191" s="167"/>
      <c r="CI191" s="166"/>
      <c r="CJ191" s="166"/>
      <c r="CK191" s="167">
        <f ca="1">ROUND((RAND()*($AU$3-$AR$3)+$AR$3),0)</f>
        <v>2</v>
      </c>
      <c r="CL191" s="166"/>
      <c r="CM191" s="115"/>
    </row>
    <row r="192" spans="2:91" ht="15.75" hidden="1">
      <c r="B192" s="17"/>
      <c r="C192" s="23"/>
      <c r="D192" s="19"/>
      <c r="E192" s="23"/>
      <c r="F192" s="247"/>
      <c r="G192" s="19"/>
      <c r="H192" s="19"/>
      <c r="I192" s="22"/>
      <c r="J192" s="21"/>
      <c r="K192" s="23"/>
      <c r="L192" s="19"/>
      <c r="M192" s="23"/>
      <c r="N192" s="247"/>
      <c r="O192" s="19"/>
      <c r="P192" s="19"/>
      <c r="Q192" s="168"/>
      <c r="BG192" s="158"/>
      <c r="BH192" s="122">
        <f>((BH189*BI190+BI189)*BL190)-((BK189*BL190+BL189)*BI190)</f>
        <v>14</v>
      </c>
      <c r="BI192" s="122"/>
      <c r="BJ192" s="169">
        <f>IF(BH192/BH193&lt;-100,4,IF(BH192/BH193&lt;-10,3,IF(BH192/BH193&lt;-1,2,IF(BH192/BH193&lt;10,1,IF(BH192/BH193&lt;100,2,IF(BH192/BH193&lt;1000,3,IF(BH192/BH193&lt;10000,4,IF(BH192/BH193&lt;100000,5))))))))</f>
        <v>1</v>
      </c>
      <c r="BK192" s="170" t="str">
        <f>MID(BI193,1,BJ192)</f>
        <v>0</v>
      </c>
      <c r="BL192" s="171">
        <f>BI193-BK192</f>
        <v>0.9333333333333333</v>
      </c>
      <c r="BM192" s="116"/>
      <c r="BN192" s="161"/>
      <c r="BO192" s="158"/>
      <c r="BP192" s="122">
        <f>((BP189*BQ190+BQ189)*BT190)-((BS189*BT190+BT189)*BQ190)</f>
        <v>3</v>
      </c>
      <c r="BQ192" s="122"/>
      <c r="BR192" s="169">
        <f>IF(BP192/BP193&lt;-100,4,IF(BP192/BP193&lt;-10,3,IF(BP192/BP193&lt;-1,2,IF(BP192/BP193&lt;10,1,IF(BP192/BP193&lt;100,2,IF(BP192/BP193&lt;1000,3,IF(BP192/BP193&lt;10000,4,IF(BP192/BP193&lt;100000,5))))))))</f>
        <v>1</v>
      </c>
      <c r="BS192" s="170" t="str">
        <f>MID(BQ193,1,BR192)</f>
        <v>0</v>
      </c>
      <c r="BT192" s="171">
        <f>BQ193-BS192</f>
        <v>0.75</v>
      </c>
      <c r="BU192" s="116"/>
      <c r="BV192" s="161"/>
      <c r="BX192" s="125"/>
      <c r="BY192" s="172"/>
      <c r="BZ192" s="172"/>
      <c r="CA192" s="172"/>
      <c r="CB192" s="172">
        <f>(CB190*CC191+CC190)/CC191</f>
        <v>2.3333333333333335</v>
      </c>
      <c r="CC192" s="172"/>
      <c r="CD192" s="172"/>
      <c r="CE192" s="115"/>
      <c r="CF192" s="125"/>
      <c r="CG192" s="172"/>
      <c r="CH192" s="172"/>
      <c r="CI192" s="172"/>
      <c r="CJ192" s="172">
        <f>(CJ190*CK191+CK190)/CK191</f>
        <v>1.5</v>
      </c>
      <c r="CK192" s="172"/>
      <c r="CL192" s="172"/>
      <c r="CM192" s="115"/>
    </row>
    <row r="193" spans="2:91" ht="15.75" hidden="1">
      <c r="B193" s="17"/>
      <c r="C193" s="23"/>
      <c r="D193" s="19"/>
      <c r="E193" s="23"/>
      <c r="F193" s="247"/>
      <c r="G193" s="19"/>
      <c r="H193" s="19"/>
      <c r="I193" s="22"/>
      <c r="J193" s="21"/>
      <c r="K193" s="23"/>
      <c r="L193" s="19"/>
      <c r="M193" s="23"/>
      <c r="N193" s="247"/>
      <c r="O193" s="19"/>
      <c r="P193" s="19"/>
      <c r="Q193" s="168"/>
      <c r="BG193" s="173"/>
      <c r="BH193" s="174">
        <f>BI190*BL190</f>
        <v>15</v>
      </c>
      <c r="BI193" s="175">
        <f>BH192/BH193</f>
        <v>0.9333333333333333</v>
      </c>
      <c r="BJ193" s="176"/>
      <c r="BK193" s="177"/>
      <c r="BL193" s="174"/>
      <c r="BM193" s="178"/>
      <c r="BN193" s="179"/>
      <c r="BO193" s="173"/>
      <c r="BP193" s="174">
        <f>BQ190*BT190</f>
        <v>4</v>
      </c>
      <c r="BQ193" s="175">
        <f>BP192/BP193</f>
        <v>0.75</v>
      </c>
      <c r="BR193" s="176"/>
      <c r="BS193" s="177"/>
      <c r="BT193" s="174"/>
      <c r="BU193" s="178"/>
      <c r="BV193" s="179"/>
      <c r="BX193" s="125"/>
      <c r="BY193" s="103"/>
      <c r="BZ193" s="103"/>
      <c r="CA193" s="103"/>
      <c r="CB193" s="103"/>
      <c r="CC193" s="103"/>
      <c r="CD193" s="103"/>
      <c r="CE193" s="115"/>
      <c r="CF193" s="125"/>
      <c r="CG193" s="103"/>
      <c r="CH193" s="103"/>
      <c r="CI193" s="103"/>
      <c r="CJ193" s="103"/>
      <c r="CK193" s="103"/>
      <c r="CL193" s="103"/>
      <c r="CM193" s="115"/>
    </row>
    <row r="194" spans="2:91" ht="21" hidden="1" thickBot="1">
      <c r="B194" s="25"/>
      <c r="C194" s="27"/>
      <c r="D194" s="27"/>
      <c r="E194" s="27"/>
      <c r="F194" s="27"/>
      <c r="G194" s="27"/>
      <c r="H194" s="27"/>
      <c r="I194" s="28"/>
      <c r="J194" s="31"/>
      <c r="K194" s="27"/>
      <c r="L194" s="27"/>
      <c r="M194" s="27"/>
      <c r="N194" s="27"/>
      <c r="O194" s="27"/>
      <c r="P194" s="27"/>
      <c r="Q194" s="180"/>
      <c r="X194" s="103"/>
      <c r="Y194" s="103"/>
      <c r="Z194" s="103"/>
      <c r="AA194" s="103"/>
      <c r="BG194" s="151"/>
      <c r="BH194" s="152">
        <f>IF(AQ291&gt;AT291,AP289,AS289)</f>
        <v>0</v>
      </c>
      <c r="BI194" s="153">
        <f>IF(AQ291&gt;AT291,AQ289,AT289)</f>
        <v>8</v>
      </c>
      <c r="BJ194" s="154" t="s">
        <v>17</v>
      </c>
      <c r="BK194" s="152">
        <f>IF(AQ291&lt;AT291,AP289,AS289)</f>
        <v>0</v>
      </c>
      <c r="BL194" s="153">
        <f>IF(AQ291&lt;AT291,AQ289,AT289)</f>
        <v>0</v>
      </c>
      <c r="BM194" s="152" t="s">
        <v>16</v>
      </c>
      <c r="BN194" s="155"/>
      <c r="BO194" s="151"/>
      <c r="BP194" s="152">
        <f>IF(AY291&gt;BB291,AX289,BA289)</f>
        <v>0</v>
      </c>
      <c r="BQ194" s="153">
        <f>IF(AY291&gt;BB291,AY289,BB289)</f>
        <v>11</v>
      </c>
      <c r="BR194" s="154" t="s">
        <v>17</v>
      </c>
      <c r="BS194" s="152">
        <f>IF(AY291&lt;BB291,AX289,BA289)</f>
        <v>0</v>
      </c>
      <c r="BT194" s="153">
        <f>IF(AY291&lt;BB291,AY289,BB289)</f>
        <v>0</v>
      </c>
      <c r="BU194" s="152" t="s">
        <v>16</v>
      </c>
      <c r="BV194" s="155"/>
      <c r="BX194" s="181"/>
      <c r="BY194" s="182"/>
      <c r="BZ194" s="182"/>
      <c r="CA194" s="182"/>
      <c r="CB194" s="182"/>
      <c r="CC194" s="182"/>
      <c r="CD194" s="182"/>
      <c r="CE194" s="183"/>
      <c r="CF194" s="181"/>
      <c r="CG194" s="182"/>
      <c r="CH194" s="182"/>
      <c r="CI194" s="182"/>
      <c r="CJ194" s="182"/>
      <c r="CK194" s="182"/>
      <c r="CL194" s="182"/>
      <c r="CM194" s="183"/>
    </row>
    <row r="195" spans="2:91" ht="21" hidden="1" thickBot="1">
      <c r="B195" s="12" t="s">
        <v>35</v>
      </c>
      <c r="C195" s="248">
        <f>Y288</f>
      </c>
      <c r="D195" s="14">
        <f>Z288*E251</f>
        <v>56</v>
      </c>
      <c r="E195" s="248" t="str">
        <f>$AA$283</f>
        <v>  </v>
      </c>
      <c r="F195" s="13"/>
      <c r="G195" s="15"/>
      <c r="H195" s="246" t="str">
        <f>$AD$278</f>
        <v>=</v>
      </c>
      <c r="I195" s="185"/>
      <c r="J195" s="16" t="s">
        <v>36</v>
      </c>
      <c r="K195" s="248">
        <f>AG288</f>
      </c>
      <c r="L195" s="14">
        <f>AH288*M251</f>
        <v>55</v>
      </c>
      <c r="M195" s="248" t="str">
        <f>AI288</f>
        <v>  </v>
      </c>
      <c r="N195" s="248"/>
      <c r="O195" s="15"/>
      <c r="P195" s="246" t="str">
        <f>$AL$278</f>
        <v>=</v>
      </c>
      <c r="Q195" s="156"/>
      <c r="BG195" s="158"/>
      <c r="BH195" s="109"/>
      <c r="BI195" s="159">
        <f>IF(AQ291&gt;AT291,AQ290,AT290)</f>
        <v>11</v>
      </c>
      <c r="BJ195" s="160"/>
      <c r="BK195" s="109"/>
      <c r="BL195" s="159">
        <f>IF(AQ291&lt;AT291,AQ290,AT290)</f>
        <v>1</v>
      </c>
      <c r="BM195" s="109"/>
      <c r="BN195" s="161"/>
      <c r="BO195" s="158"/>
      <c r="BP195" s="109"/>
      <c r="BQ195" s="159">
        <f>IF(AY291&gt;BB291,AY290,BB290)</f>
        <v>13</v>
      </c>
      <c r="BR195" s="160"/>
      <c r="BS195" s="109"/>
      <c r="BT195" s="159">
        <f>IF(AY291&lt;BB291,AY290,BB290)</f>
        <v>1</v>
      </c>
      <c r="BU195" s="109"/>
      <c r="BV195" s="161"/>
      <c r="BX195" s="162"/>
      <c r="BY195" s="163"/>
      <c r="BZ195" s="164"/>
      <c r="CA195" s="163" t="s">
        <v>20</v>
      </c>
      <c r="CB195" s="163">
        <f ca="1">ROUND((RAND()*($J$6-$G$6)+$G$6),$K$6)</f>
        <v>0</v>
      </c>
      <c r="CC195" s="165">
        <f ca="1">ROUND((RAND()*($AU$2-$AR$2)+$AR$2),0)</f>
        <v>8</v>
      </c>
      <c r="CD195" s="163" t="s">
        <v>16</v>
      </c>
      <c r="CE195" s="107"/>
      <c r="CF195" s="162"/>
      <c r="CG195" s="163"/>
      <c r="CH195" s="164"/>
      <c r="CI195" s="163" t="s">
        <v>20</v>
      </c>
      <c r="CJ195" s="163">
        <f ca="1">ROUND((RAND()*($J$6-$G$6)+$G$6),$K$6)</f>
        <v>0</v>
      </c>
      <c r="CK195" s="165">
        <f ca="1">ROUND((RAND()*($AU$2-$AR$2)+$AR$2),0)</f>
        <v>11</v>
      </c>
      <c r="CL195" s="163" t="s">
        <v>16</v>
      </c>
      <c r="CM195" s="107"/>
    </row>
    <row r="196" spans="2:91" ht="15.75" hidden="1">
      <c r="B196" s="17"/>
      <c r="C196" s="233"/>
      <c r="D196" s="19">
        <f>Z289*E251</f>
        <v>77</v>
      </c>
      <c r="E196" s="233"/>
      <c r="F196" s="18"/>
      <c r="G196" s="19"/>
      <c r="H196" s="243"/>
      <c r="I196" s="20"/>
      <c r="J196" s="21"/>
      <c r="K196" s="233"/>
      <c r="L196" s="19">
        <f>AH289*M251</f>
        <v>65</v>
      </c>
      <c r="M196" s="233"/>
      <c r="N196" s="233"/>
      <c r="O196" s="19"/>
      <c r="P196" s="243"/>
      <c r="Q196" s="22"/>
      <c r="BG196" s="158"/>
      <c r="BH196" s="116"/>
      <c r="BI196" s="116"/>
      <c r="BJ196" s="116"/>
      <c r="BK196" s="116"/>
      <c r="BL196" s="116"/>
      <c r="BM196" s="116"/>
      <c r="BN196" s="161"/>
      <c r="BO196" s="158"/>
      <c r="BP196" s="116"/>
      <c r="BQ196" s="116"/>
      <c r="BR196" s="116"/>
      <c r="BS196" s="116"/>
      <c r="BT196" s="116"/>
      <c r="BU196" s="116"/>
      <c r="BV196" s="161"/>
      <c r="BX196" s="125"/>
      <c r="BY196" s="166"/>
      <c r="BZ196" s="167"/>
      <c r="CA196" s="166"/>
      <c r="CB196" s="166"/>
      <c r="CC196" s="167">
        <f ca="1">ROUND((RAND()*($AU$3-$AR$3)+$AR$3),0)</f>
        <v>11</v>
      </c>
      <c r="CD196" s="166"/>
      <c r="CE196" s="115"/>
      <c r="CF196" s="125"/>
      <c r="CG196" s="166"/>
      <c r="CH196" s="167"/>
      <c r="CI196" s="166"/>
      <c r="CJ196" s="166"/>
      <c r="CK196" s="167">
        <f ca="1">ROUND((RAND()*($AU$3-$AR$3)+$AR$3),0)</f>
        <v>13</v>
      </c>
      <c r="CL196" s="166"/>
      <c r="CM196" s="115"/>
    </row>
    <row r="197" spans="2:91" ht="15.75" hidden="1">
      <c r="B197" s="17"/>
      <c r="C197" s="23"/>
      <c r="D197" s="19"/>
      <c r="E197" s="23"/>
      <c r="F197" s="247"/>
      <c r="G197" s="19"/>
      <c r="H197" s="19"/>
      <c r="I197" s="22"/>
      <c r="J197" s="21"/>
      <c r="K197" s="23"/>
      <c r="L197" s="19"/>
      <c r="M197" s="23"/>
      <c r="N197" s="247"/>
      <c r="O197" s="19"/>
      <c r="P197" s="19"/>
      <c r="Q197" s="168"/>
      <c r="BG197" s="158"/>
      <c r="BH197" s="122">
        <f>((BH194*BI195+BI194)*BL195)-((BK194*BL195+BL194)*BI195)</f>
        <v>8</v>
      </c>
      <c r="BI197" s="122"/>
      <c r="BJ197" s="169">
        <f>IF(BH197/BH198&lt;-100,4,IF(BH197/BH198&lt;-10,3,IF(BH197/BH198&lt;-1,2,IF(BH197/BH198&lt;10,1,IF(BH197/BH198&lt;100,2,IF(BH197/BH198&lt;1000,3,IF(BH197/BH198&lt;10000,4,IF(BH197/BH198&lt;100000,5))))))))</f>
        <v>1</v>
      </c>
      <c r="BK197" s="170" t="str">
        <f>MID(BI198,1,BJ197)</f>
        <v>0</v>
      </c>
      <c r="BL197" s="171">
        <f>BI198-BK197</f>
        <v>0.7272727272727273</v>
      </c>
      <c r="BM197" s="116"/>
      <c r="BN197" s="161"/>
      <c r="BO197" s="158"/>
      <c r="BP197" s="122">
        <f>((BP194*BQ195+BQ194)*BT195)-((BS194*BT195+BT194)*BQ195)</f>
        <v>11</v>
      </c>
      <c r="BQ197" s="122"/>
      <c r="BR197" s="169">
        <f>IF(BP197/BP198&lt;-100,4,IF(BP197/BP198&lt;-10,3,IF(BP197/BP198&lt;-1,2,IF(BP197/BP198&lt;10,1,IF(BP197/BP198&lt;100,2,IF(BP197/BP198&lt;1000,3,IF(BP197/BP198&lt;10000,4,IF(BP197/BP198&lt;100000,5))))))))</f>
        <v>1</v>
      </c>
      <c r="BS197" s="170" t="str">
        <f>MID(BQ198,1,BR197)</f>
        <v>0</v>
      </c>
      <c r="BT197" s="171">
        <f>BQ198-BS197</f>
        <v>0.8461538461538461</v>
      </c>
      <c r="BU197" s="116"/>
      <c r="BV197" s="161"/>
      <c r="BX197" s="125"/>
      <c r="BY197" s="172"/>
      <c r="BZ197" s="172"/>
      <c r="CA197" s="172"/>
      <c r="CB197" s="172">
        <f>(CB195*CC196+CC195)/CC196</f>
        <v>0.7272727272727273</v>
      </c>
      <c r="CC197" s="172"/>
      <c r="CD197" s="172"/>
      <c r="CE197" s="115"/>
      <c r="CF197" s="125"/>
      <c r="CG197" s="172"/>
      <c r="CH197" s="172"/>
      <c r="CI197" s="172"/>
      <c r="CJ197" s="172">
        <f>(CJ195*CK196+CK195)/CK196</f>
        <v>0.8461538461538461</v>
      </c>
      <c r="CK197" s="172"/>
      <c r="CL197" s="172"/>
      <c r="CM197" s="115"/>
    </row>
    <row r="198" spans="2:91" ht="15.75" hidden="1">
      <c r="B198" s="17"/>
      <c r="C198" s="23"/>
      <c r="D198" s="19"/>
      <c r="E198" s="23"/>
      <c r="F198" s="247"/>
      <c r="G198" s="19"/>
      <c r="H198" s="19"/>
      <c r="I198" s="22"/>
      <c r="J198" s="21"/>
      <c r="K198" s="23"/>
      <c r="L198" s="19"/>
      <c r="M198" s="23"/>
      <c r="N198" s="247"/>
      <c r="O198" s="19"/>
      <c r="P198" s="19"/>
      <c r="Q198" s="168">
        <v>0</v>
      </c>
      <c r="BG198" s="173"/>
      <c r="BH198" s="174">
        <f>BI195*BL195</f>
        <v>11</v>
      </c>
      <c r="BI198" s="175">
        <f>BH197/BH198</f>
        <v>0.7272727272727273</v>
      </c>
      <c r="BJ198" s="176"/>
      <c r="BK198" s="177"/>
      <c r="BL198" s="174"/>
      <c r="BM198" s="178"/>
      <c r="BN198" s="179"/>
      <c r="BO198" s="173"/>
      <c r="BP198" s="174">
        <f>BQ195*BT195</f>
        <v>13</v>
      </c>
      <c r="BQ198" s="175">
        <f>BP197/BP198</f>
        <v>0.8461538461538461</v>
      </c>
      <c r="BR198" s="176"/>
      <c r="BS198" s="177"/>
      <c r="BT198" s="174"/>
      <c r="BU198" s="178"/>
      <c r="BV198" s="179"/>
      <c r="BX198" s="125"/>
      <c r="BY198" s="103"/>
      <c r="BZ198" s="103"/>
      <c r="CA198" s="103"/>
      <c r="CB198" s="103"/>
      <c r="CC198" s="103"/>
      <c r="CD198" s="103"/>
      <c r="CE198" s="115"/>
      <c r="CF198" s="125"/>
      <c r="CG198" s="103"/>
      <c r="CH198" s="103"/>
      <c r="CI198" s="103"/>
      <c r="CJ198" s="103"/>
      <c r="CK198" s="103"/>
      <c r="CL198" s="103"/>
      <c r="CM198" s="115"/>
    </row>
    <row r="199" spans="2:17" ht="12.75" hidden="1">
      <c r="B199" s="25"/>
      <c r="C199" s="27"/>
      <c r="D199" s="27"/>
      <c r="E199" s="27"/>
      <c r="F199" s="27"/>
      <c r="G199" s="27"/>
      <c r="H199" s="27"/>
      <c r="I199" s="28"/>
      <c r="J199" s="31"/>
      <c r="K199" s="27"/>
      <c r="L199" s="27"/>
      <c r="M199" s="27"/>
      <c r="N199" s="27"/>
      <c r="O199" s="27"/>
      <c r="P199" s="27"/>
      <c r="Q199" s="180"/>
    </row>
    <row r="200" spans="2:18" ht="15.75" hidden="1">
      <c r="B200" s="79"/>
      <c r="C200" s="19"/>
      <c r="D200" s="19"/>
      <c r="E200" s="19"/>
      <c r="F200" s="19"/>
      <c r="G200" s="19"/>
      <c r="H200" s="19"/>
      <c r="I200" s="19"/>
      <c r="J200" s="186"/>
      <c r="K200" s="19"/>
      <c r="L200" s="34"/>
      <c r="M200" s="34"/>
      <c r="N200" s="34"/>
      <c r="O200" s="34"/>
      <c r="P200" s="34"/>
      <c r="Q200" s="34"/>
      <c r="R200" s="103"/>
    </row>
    <row r="201" spans="2:18" ht="12.75" hidden="1">
      <c r="B201" s="79"/>
      <c r="C201" s="19"/>
      <c r="D201" s="19"/>
      <c r="E201" s="19"/>
      <c r="F201" s="19"/>
      <c r="G201" s="19"/>
      <c r="H201" s="19"/>
      <c r="I201" s="19"/>
      <c r="J201" s="19"/>
      <c r="K201" s="19"/>
      <c r="L201" s="34"/>
      <c r="M201" s="34"/>
      <c r="N201" s="34"/>
      <c r="O201" s="34"/>
      <c r="P201" s="34"/>
      <c r="Q201" s="34"/>
      <c r="R201" s="103"/>
    </row>
    <row r="202" spans="2:18" ht="12.75" hidden="1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108"/>
      <c r="M202" s="108"/>
      <c r="N202" s="108"/>
      <c r="O202" s="108"/>
      <c r="P202" s="108"/>
      <c r="Q202" s="108"/>
      <c r="R202" s="103"/>
    </row>
    <row r="203" spans="3:17" ht="12.75" hidden="1"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3:17" ht="12.75" hidden="1"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3:17" ht="13.5" hidden="1" thickBot="1"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ht="12.75" hidden="1">
      <c r="B206" s="98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8"/>
    </row>
    <row r="207" spans="2:17" ht="18" hidden="1">
      <c r="B207" s="7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3"/>
      <c r="N207" s="32"/>
      <c r="O207" s="32"/>
      <c r="P207" s="32"/>
      <c r="Q207" s="189"/>
    </row>
    <row r="208" spans="2:17" ht="13.5" hidden="1" thickBot="1">
      <c r="B208" s="10"/>
      <c r="C208" s="34"/>
      <c r="D208" s="34"/>
      <c r="E208" s="34"/>
      <c r="F208" s="34"/>
      <c r="G208" s="34"/>
      <c r="H208" s="34"/>
      <c r="I208" s="35"/>
      <c r="J208" s="34"/>
      <c r="K208" s="34"/>
      <c r="L208" s="34"/>
      <c r="M208" s="34"/>
      <c r="N208" s="34"/>
      <c r="O208" s="34"/>
      <c r="P208" s="34"/>
      <c r="Q208" s="190"/>
    </row>
    <row r="209" spans="2:17" ht="13.5" hidden="1" thickBot="1">
      <c r="B209" s="36" t="s">
        <v>18</v>
      </c>
      <c r="C209" s="232">
        <f>$Y$248</f>
      </c>
      <c r="D209" s="38">
        <f>$Z$248*$E$211</f>
        <v>56</v>
      </c>
      <c r="E209" s="232"/>
      <c r="F209" s="232"/>
      <c r="G209" s="39"/>
      <c r="H209" s="242" t="str">
        <f>$AD$248</f>
        <v>=</v>
      </c>
      <c r="I209" s="191"/>
      <c r="J209" s="40" t="s">
        <v>19</v>
      </c>
      <c r="K209" s="232">
        <f>$AG$248</f>
      </c>
      <c r="L209" s="38">
        <f>$AH$248*$M$211</f>
        <v>18</v>
      </c>
      <c r="M209" s="232"/>
      <c r="N209" s="232"/>
      <c r="O209" s="39"/>
      <c r="P209" s="242" t="str">
        <f>$AL$248</f>
        <v>=</v>
      </c>
      <c r="Q209" s="191"/>
    </row>
    <row r="210" spans="2:17" ht="12.75" hidden="1">
      <c r="B210" s="41"/>
      <c r="C210" s="233"/>
      <c r="D210" s="19">
        <f>$Z$249*$E$211</f>
        <v>63</v>
      </c>
      <c r="E210" s="233"/>
      <c r="F210" s="233"/>
      <c r="G210" s="19"/>
      <c r="H210" s="243"/>
      <c r="I210" s="42"/>
      <c r="J210" s="43"/>
      <c r="K210" s="233"/>
      <c r="L210" s="19">
        <f>$AH$249*$M$211</f>
        <v>42</v>
      </c>
      <c r="M210" s="233"/>
      <c r="N210" s="233"/>
      <c r="O210" s="19"/>
      <c r="P210" s="243"/>
      <c r="Q210" s="44"/>
    </row>
    <row r="211" spans="2:17" ht="15.75" hidden="1">
      <c r="B211" s="41"/>
      <c r="C211" s="23"/>
      <c r="D211" s="19"/>
      <c r="E211" s="45">
        <f ca="1">ROUND((RAND()*($AU$5-$AR$5)+$AR$5),0)</f>
        <v>7</v>
      </c>
      <c r="F211" s="24">
        <f>$AB$250</f>
      </c>
      <c r="G211" s="19">
        <f>$AC$250</f>
        <v>8</v>
      </c>
      <c r="H211" s="19"/>
      <c r="I211" s="42">
        <f>$AE$248</f>
        <v>8</v>
      </c>
      <c r="J211" s="43"/>
      <c r="K211" s="23"/>
      <c r="L211" s="19"/>
      <c r="M211" s="45">
        <f ca="1">ROUND((RAND()*($AU$5-$AR$5)+$AR$5),0)</f>
        <v>6</v>
      </c>
      <c r="N211" s="24">
        <f>$AJ$250</f>
      </c>
      <c r="O211" s="19">
        <f>$AK$250</f>
        <v>3</v>
      </c>
      <c r="P211" s="19"/>
      <c r="Q211" s="190">
        <f>$AM$248</f>
        <v>3</v>
      </c>
    </row>
    <row r="212" spans="2:17" ht="16.5" hidden="1" thickBot="1">
      <c r="B212" s="41"/>
      <c r="C212" s="23"/>
      <c r="D212" s="19"/>
      <c r="E212" s="45"/>
      <c r="F212" s="46"/>
      <c r="G212" s="47">
        <f>$AC$251</f>
        <v>9</v>
      </c>
      <c r="H212" s="19"/>
      <c r="I212" s="42"/>
      <c r="J212" s="43"/>
      <c r="K212" s="23"/>
      <c r="L212" s="19"/>
      <c r="M212" s="23"/>
      <c r="N212" s="46"/>
      <c r="O212" s="47">
        <f>$AK$251</f>
        <v>7</v>
      </c>
      <c r="P212" s="19"/>
      <c r="Q212" s="190"/>
    </row>
    <row r="213" spans="2:17" ht="17.25" hidden="1" thickBot="1" thickTop="1">
      <c r="B213" s="48"/>
      <c r="C213" s="49"/>
      <c r="D213" s="50"/>
      <c r="E213" s="49"/>
      <c r="F213" s="50"/>
      <c r="G213" s="50"/>
      <c r="H213" s="50"/>
      <c r="I213" s="51"/>
      <c r="J213" s="52"/>
      <c r="K213" s="50"/>
      <c r="L213" s="50"/>
      <c r="M213" s="50"/>
      <c r="N213" s="50"/>
      <c r="O213" s="49"/>
      <c r="P213" s="50"/>
      <c r="Q213" s="192"/>
    </row>
    <row r="214" spans="2:17" ht="13.5" hidden="1" thickBot="1">
      <c r="B214" s="36" t="s">
        <v>21</v>
      </c>
      <c r="C214" s="232">
        <f>$Y$253</f>
      </c>
      <c r="D214" s="38">
        <f>$Z$253*$E$216</f>
        <v>54</v>
      </c>
      <c r="E214" s="232" t="str">
        <f>$AA$253</f>
        <v>  </v>
      </c>
      <c r="F214" s="232"/>
      <c r="G214" s="39"/>
      <c r="H214" s="242" t="str">
        <f>$AD$253</f>
        <v>=</v>
      </c>
      <c r="I214" s="191"/>
      <c r="J214" s="40" t="s">
        <v>22</v>
      </c>
      <c r="K214" s="232">
        <f>$AG$253</f>
      </c>
      <c r="L214" s="38">
        <f>$AH$253*$M$216</f>
        <v>48</v>
      </c>
      <c r="M214" s="37" t="str">
        <f>$AI$253</f>
        <v>  </v>
      </c>
      <c r="N214" s="232"/>
      <c r="O214" s="39"/>
      <c r="P214" s="39" t="str">
        <f>$AL$253</f>
        <v>=</v>
      </c>
      <c r="Q214" s="191"/>
    </row>
    <row r="215" spans="2:17" ht="12.75" hidden="1">
      <c r="B215" s="41"/>
      <c r="C215" s="233"/>
      <c r="D215" s="19">
        <f>$Z$254*$E$216</f>
        <v>63</v>
      </c>
      <c r="E215" s="233"/>
      <c r="F215" s="233"/>
      <c r="G215" s="19"/>
      <c r="H215" s="243"/>
      <c r="I215" s="193"/>
      <c r="J215" s="43"/>
      <c r="K215" s="233"/>
      <c r="L215" s="19">
        <f>$AH$254*$M$216</f>
        <v>56</v>
      </c>
      <c r="M215" s="18"/>
      <c r="N215" s="233"/>
      <c r="O215" s="19"/>
      <c r="P215" s="18"/>
      <c r="Q215" s="44"/>
    </row>
    <row r="216" spans="2:17" ht="15.75" hidden="1">
      <c r="B216" s="41"/>
      <c r="C216" s="23"/>
      <c r="D216" s="19"/>
      <c r="E216" s="45">
        <f ca="1">ROUND((RAND()*($AU$5-$AR$5)+$AR$5),0)</f>
        <v>9</v>
      </c>
      <c r="F216" s="30">
        <f>$AB$255</f>
      </c>
      <c r="G216" s="19">
        <f>$AC$255</f>
        <v>6</v>
      </c>
      <c r="H216" s="19"/>
      <c r="I216" s="42">
        <f>$AE$253</f>
        <v>6</v>
      </c>
      <c r="J216" s="43"/>
      <c r="K216" s="23"/>
      <c r="L216" s="19"/>
      <c r="M216" s="45">
        <f ca="1">ROUND((RAND()*($AU$5-$AR$5)+$AR$5),0)</f>
        <v>8</v>
      </c>
      <c r="N216" s="30">
        <f>$AJ$255</f>
      </c>
      <c r="O216" s="19">
        <f>$AK$255</f>
        <v>6</v>
      </c>
      <c r="P216" s="19"/>
      <c r="Q216" s="190">
        <f>$AM$253</f>
        <v>6</v>
      </c>
    </row>
    <row r="217" spans="2:17" ht="16.5" hidden="1" thickBot="1">
      <c r="B217" s="41"/>
      <c r="C217" s="23"/>
      <c r="D217" s="19"/>
      <c r="E217" s="23"/>
      <c r="F217" s="53"/>
      <c r="G217" s="47">
        <f>$AC$256</f>
        <v>7</v>
      </c>
      <c r="H217" s="19"/>
      <c r="I217" s="42"/>
      <c r="J217" s="43"/>
      <c r="K217" s="23"/>
      <c r="L217" s="19"/>
      <c r="M217" s="23"/>
      <c r="N217" s="53"/>
      <c r="O217" s="47">
        <f>$AK$256</f>
        <v>7</v>
      </c>
      <c r="P217" s="19"/>
      <c r="Q217" s="190"/>
    </row>
    <row r="218" spans="2:17" ht="17.25" hidden="1" thickBot="1" thickTop="1">
      <c r="B218" s="48"/>
      <c r="C218" s="49"/>
      <c r="D218" s="50"/>
      <c r="E218" s="49"/>
      <c r="F218" s="50"/>
      <c r="G218" s="50"/>
      <c r="H218" s="50"/>
      <c r="I218" s="54"/>
      <c r="J218" s="52"/>
      <c r="K218" s="50"/>
      <c r="L218" s="50"/>
      <c r="M218" s="50"/>
      <c r="N218" s="50"/>
      <c r="O218" s="49"/>
      <c r="P218" s="50"/>
      <c r="Q218" s="192"/>
    </row>
    <row r="219" spans="2:17" ht="13.5" hidden="1" thickBot="1">
      <c r="B219" s="36" t="s">
        <v>23</v>
      </c>
      <c r="C219" s="232">
        <f>$Y$258</f>
      </c>
      <c r="D219" s="38">
        <f>$Z$258*$E$221</f>
        <v>48</v>
      </c>
      <c r="E219" s="232" t="str">
        <f>$AA$258</f>
        <v>  </v>
      </c>
      <c r="F219" s="232"/>
      <c r="G219" s="39"/>
      <c r="H219" s="242" t="str">
        <f>$AD$258</f>
        <v>=</v>
      </c>
      <c r="I219" s="188"/>
      <c r="J219" s="40" t="s">
        <v>24</v>
      </c>
      <c r="K219" s="232">
        <f>$AG$258</f>
      </c>
      <c r="L219" s="38">
        <f>$AH$258*$M$221</f>
        <v>33</v>
      </c>
      <c r="M219" s="232" t="str">
        <f>$AI$258</f>
        <v>  </v>
      </c>
      <c r="N219" s="232"/>
      <c r="O219" s="39"/>
      <c r="P219" s="242" t="str">
        <f>$AL$258</f>
        <v>=</v>
      </c>
      <c r="Q219" s="191"/>
    </row>
    <row r="220" spans="2:17" ht="12.75" hidden="1">
      <c r="B220" s="41"/>
      <c r="C220" s="233"/>
      <c r="D220" s="19">
        <f>$Z$259*$E$221</f>
        <v>72</v>
      </c>
      <c r="E220" s="233"/>
      <c r="F220" s="233"/>
      <c r="G220" s="19"/>
      <c r="H220" s="243"/>
      <c r="I220" s="42"/>
      <c r="J220" s="43"/>
      <c r="K220" s="233"/>
      <c r="L220" s="19">
        <f>$AH$259*$M$221</f>
        <v>36</v>
      </c>
      <c r="M220" s="233"/>
      <c r="N220" s="233"/>
      <c r="O220" s="19"/>
      <c r="P220" s="243"/>
      <c r="Q220" s="44"/>
    </row>
    <row r="221" spans="2:17" ht="15.75" hidden="1">
      <c r="B221" s="41"/>
      <c r="C221" s="23"/>
      <c r="D221" s="19"/>
      <c r="E221" s="45">
        <f ca="1">ROUND((RAND()*($AU$5-$AR$5)+$AR$5),0)</f>
        <v>6</v>
      </c>
      <c r="F221" s="30">
        <f>$AB$260</f>
      </c>
      <c r="G221" s="19">
        <f>$AC$260</f>
        <v>2</v>
      </c>
      <c r="H221" s="19"/>
      <c r="I221" s="42">
        <f>$AE$258</f>
        <v>2</v>
      </c>
      <c r="J221" s="43"/>
      <c r="K221" s="23"/>
      <c r="L221" s="19"/>
      <c r="M221" s="45">
        <f ca="1">ROUND((RAND()*($AU$5-$AR$5)+$AR$5),0)</f>
        <v>3</v>
      </c>
      <c r="N221" s="30">
        <f>$AJ$260</f>
      </c>
      <c r="O221" s="19">
        <f>$AK$260</f>
        <v>11</v>
      </c>
      <c r="P221" s="19"/>
      <c r="Q221" s="190">
        <f>$AM$258</f>
        <v>11</v>
      </c>
    </row>
    <row r="222" spans="2:17" ht="16.5" hidden="1" thickBot="1">
      <c r="B222" s="41"/>
      <c r="C222" s="23"/>
      <c r="D222" s="19"/>
      <c r="E222" s="23"/>
      <c r="F222" s="53"/>
      <c r="G222" s="47">
        <f>$AC$261</f>
        <v>3</v>
      </c>
      <c r="H222" s="19"/>
      <c r="I222" s="42"/>
      <c r="J222" s="43"/>
      <c r="K222" s="23"/>
      <c r="L222" s="19"/>
      <c r="M222" s="23"/>
      <c r="N222" s="53"/>
      <c r="O222" s="47">
        <f>$AK$261</f>
        <v>12</v>
      </c>
      <c r="P222" s="19"/>
      <c r="Q222" s="190"/>
    </row>
    <row r="223" spans="2:17" ht="17.25" hidden="1" thickBot="1" thickTop="1">
      <c r="B223" s="48"/>
      <c r="C223" s="49"/>
      <c r="D223" s="50"/>
      <c r="E223" s="49"/>
      <c r="F223" s="50"/>
      <c r="G223" s="50"/>
      <c r="H223" s="50"/>
      <c r="I223" s="54"/>
      <c r="J223" s="52"/>
      <c r="K223" s="50"/>
      <c r="L223" s="50"/>
      <c r="M223" s="50"/>
      <c r="N223" s="50"/>
      <c r="O223" s="49"/>
      <c r="P223" s="50"/>
      <c r="Q223" s="192"/>
    </row>
    <row r="224" spans="2:17" ht="13.5" hidden="1" thickBot="1">
      <c r="B224" s="36" t="s">
        <v>25</v>
      </c>
      <c r="C224" s="232">
        <f>$Y$263</f>
      </c>
      <c r="D224" s="38">
        <f>$Z$263*$E$226</f>
        <v>35</v>
      </c>
      <c r="E224" s="232" t="str">
        <f>$AA$263</f>
        <v>  </v>
      </c>
      <c r="F224" s="232"/>
      <c r="G224" s="39"/>
      <c r="H224" s="242" t="str">
        <f>$AD$263</f>
        <v>=</v>
      </c>
      <c r="I224" s="188"/>
      <c r="J224" s="40" t="s">
        <v>26</v>
      </c>
      <c r="K224" s="232">
        <f>$AG$263</f>
      </c>
      <c r="L224" s="38">
        <f>$AH$263*$M$226</f>
        <v>18</v>
      </c>
      <c r="M224" s="232" t="str">
        <f>$AI$263</f>
        <v>  </v>
      </c>
      <c r="N224" s="232"/>
      <c r="O224" s="39"/>
      <c r="P224" s="242" t="str">
        <f>$AL$263</f>
        <v>=</v>
      </c>
      <c r="Q224" s="191"/>
    </row>
    <row r="225" spans="2:17" ht="12.75" hidden="1">
      <c r="B225" s="41"/>
      <c r="C225" s="233"/>
      <c r="D225" s="19">
        <f>$Z$264*$E$226</f>
        <v>42</v>
      </c>
      <c r="E225" s="233"/>
      <c r="F225" s="233"/>
      <c r="G225" s="19"/>
      <c r="H225" s="243"/>
      <c r="I225" s="42"/>
      <c r="J225" s="43"/>
      <c r="K225" s="233"/>
      <c r="L225" s="19">
        <f>$AH$264*$M$226</f>
        <v>36</v>
      </c>
      <c r="M225" s="233"/>
      <c r="N225" s="233"/>
      <c r="O225" s="19"/>
      <c r="P225" s="243"/>
      <c r="Q225" s="44"/>
    </row>
    <row r="226" spans="2:17" ht="15.75" hidden="1">
      <c r="B226" s="41"/>
      <c r="C226" s="23"/>
      <c r="D226" s="19"/>
      <c r="E226" s="45">
        <f ca="1">ROUND((RAND()*($AU$5-$AR$5)+$AR$5),0)</f>
        <v>7</v>
      </c>
      <c r="F226" s="30">
        <f>$AB$265</f>
      </c>
      <c r="G226" s="19">
        <f>$AC$265</f>
        <v>5</v>
      </c>
      <c r="H226" s="19"/>
      <c r="I226" s="42">
        <f>$AE$263</f>
        <v>5</v>
      </c>
      <c r="J226" s="43"/>
      <c r="K226" s="23"/>
      <c r="L226" s="19"/>
      <c r="M226" s="45">
        <f ca="1">ROUND((RAND()*($AU$5-$AR$5)+$AR$5),0)</f>
        <v>9</v>
      </c>
      <c r="N226" s="30">
        <f>$AJ$265</f>
      </c>
      <c r="O226" s="19">
        <f>$AK$265</f>
        <v>1</v>
      </c>
      <c r="P226" s="19"/>
      <c r="Q226" s="190">
        <f>$AM$263</f>
        <v>1</v>
      </c>
    </row>
    <row r="227" spans="2:17" ht="16.5" hidden="1" thickBot="1">
      <c r="B227" s="41"/>
      <c r="C227" s="23"/>
      <c r="D227" s="19"/>
      <c r="E227" s="23"/>
      <c r="F227" s="53"/>
      <c r="G227" s="47">
        <f>$AC$266</f>
        <v>6</v>
      </c>
      <c r="H227" s="19"/>
      <c r="I227" s="42"/>
      <c r="J227" s="43"/>
      <c r="K227" s="23"/>
      <c r="L227" s="19"/>
      <c r="M227" s="23"/>
      <c r="N227" s="53"/>
      <c r="O227" s="47">
        <f>$AK$266</f>
        <v>2</v>
      </c>
      <c r="P227" s="19"/>
      <c r="Q227" s="190"/>
    </row>
    <row r="228" spans="2:17" ht="17.25" hidden="1" thickBot="1" thickTop="1">
      <c r="B228" s="48"/>
      <c r="C228" s="49"/>
      <c r="D228" s="50"/>
      <c r="E228" s="49"/>
      <c r="F228" s="50"/>
      <c r="G228" s="50"/>
      <c r="H228" s="50"/>
      <c r="I228" s="54"/>
      <c r="J228" s="52"/>
      <c r="K228" s="50"/>
      <c r="L228" s="50"/>
      <c r="M228" s="50"/>
      <c r="N228" s="50"/>
      <c r="O228" s="49"/>
      <c r="P228" s="50"/>
      <c r="Q228" s="192"/>
    </row>
    <row r="229" spans="2:17" ht="13.5" hidden="1" thickBot="1">
      <c r="B229" s="36" t="s">
        <v>27</v>
      </c>
      <c r="C229" s="232">
        <f>$Y$268</f>
      </c>
      <c r="D229" s="38">
        <f>$Z$268*$E$231</f>
        <v>26</v>
      </c>
      <c r="E229" s="232" t="str">
        <f>$AA$268</f>
        <v>  </v>
      </c>
      <c r="F229" s="232"/>
      <c r="G229" s="39"/>
      <c r="H229" s="242" t="str">
        <f>$AD$268</f>
        <v>=</v>
      </c>
      <c r="I229" s="188"/>
      <c r="J229" s="40" t="s">
        <v>28</v>
      </c>
      <c r="K229" s="232">
        <f>$AG$268</f>
      </c>
      <c r="L229" s="38">
        <f>$AH$268*$M$236</f>
        <v>16</v>
      </c>
      <c r="M229" s="232" t="str">
        <f>$AI$268</f>
        <v>  </v>
      </c>
      <c r="N229" s="232"/>
      <c r="O229" s="39"/>
      <c r="P229" s="242" t="str">
        <f>$AL$268</f>
        <v>=</v>
      </c>
      <c r="Q229" s="191"/>
    </row>
    <row r="230" spans="2:17" ht="12.75" hidden="1">
      <c r="B230" s="41"/>
      <c r="C230" s="233"/>
      <c r="D230" s="19">
        <f>$Z$269*$E$231</f>
        <v>28</v>
      </c>
      <c r="E230" s="233"/>
      <c r="F230" s="233"/>
      <c r="G230" s="19"/>
      <c r="H230" s="243"/>
      <c r="I230" s="42"/>
      <c r="J230" s="43"/>
      <c r="K230" s="233"/>
      <c r="L230" s="19">
        <f>$AH$269*$M$236</f>
        <v>26</v>
      </c>
      <c r="M230" s="233"/>
      <c r="N230" s="233"/>
      <c r="O230" s="19"/>
      <c r="P230" s="243"/>
      <c r="Q230" s="44"/>
    </row>
    <row r="231" spans="2:17" ht="15.75" hidden="1">
      <c r="B231" s="41"/>
      <c r="C231" s="23"/>
      <c r="D231" s="19"/>
      <c r="E231" s="45">
        <f ca="1">ROUND((RAND()*($AU$5-$AR$5)+$AR$5),0)</f>
        <v>2</v>
      </c>
      <c r="F231" s="30">
        <f>$AB$270</f>
      </c>
      <c r="G231" s="19">
        <f>$AC$270</f>
        <v>13</v>
      </c>
      <c r="H231" s="19"/>
      <c r="I231" s="42">
        <f>$AE$268</f>
        <v>13</v>
      </c>
      <c r="J231" s="43"/>
      <c r="K231" s="23"/>
      <c r="L231" s="19"/>
      <c r="M231" s="45">
        <f ca="1">ROUND((RAND()*($AU$5-$AR$5)+$AR$5),0)</f>
        <v>2</v>
      </c>
      <c r="N231" s="30">
        <f>$AJ$270</f>
      </c>
      <c r="O231" s="19">
        <f>$AK$270</f>
        <v>8</v>
      </c>
      <c r="P231" s="19"/>
      <c r="Q231" s="190">
        <f>$AM$268</f>
        <v>8</v>
      </c>
    </row>
    <row r="232" spans="2:17" ht="16.5" hidden="1" thickBot="1">
      <c r="B232" s="41"/>
      <c r="C232" s="23"/>
      <c r="D232" s="19"/>
      <c r="E232" s="23"/>
      <c r="F232" s="53"/>
      <c r="G232" s="47">
        <f>$AC$271</f>
        <v>14</v>
      </c>
      <c r="H232" s="19"/>
      <c r="I232" s="42"/>
      <c r="J232" s="43"/>
      <c r="K232" s="23"/>
      <c r="L232" s="19"/>
      <c r="M232" s="23"/>
      <c r="N232" s="53"/>
      <c r="O232" s="47">
        <f>$AK$271</f>
        <v>13</v>
      </c>
      <c r="P232" s="19"/>
      <c r="Q232" s="190"/>
    </row>
    <row r="233" spans="2:17" ht="17.25" hidden="1" thickBot="1" thickTop="1">
      <c r="B233" s="48"/>
      <c r="C233" s="49"/>
      <c r="D233" s="50"/>
      <c r="E233" s="49"/>
      <c r="F233" s="50"/>
      <c r="G233" s="50"/>
      <c r="H233" s="50"/>
      <c r="I233" s="54"/>
      <c r="J233" s="52"/>
      <c r="K233" s="50"/>
      <c r="L233" s="50"/>
      <c r="M233" s="50"/>
      <c r="N233" s="50"/>
      <c r="O233" s="49"/>
      <c r="P233" s="50"/>
      <c r="Q233" s="192"/>
    </row>
    <row r="234" spans="2:17" ht="13.5" hidden="1" thickBot="1">
      <c r="B234" s="36" t="s">
        <v>29</v>
      </c>
      <c r="C234" s="232">
        <f>$Y$273</f>
      </c>
      <c r="D234" s="38">
        <f>$Z$273*$E$236</f>
        <v>48</v>
      </c>
      <c r="E234" s="232" t="str">
        <f>$AA$273</f>
        <v>  </v>
      </c>
      <c r="F234" s="232"/>
      <c r="G234" s="39"/>
      <c r="H234" s="242" t="str">
        <f>$AD$273</f>
        <v>=</v>
      </c>
      <c r="I234" s="188"/>
      <c r="J234" s="40" t="s">
        <v>30</v>
      </c>
      <c r="K234" s="232">
        <f>$AG$273</f>
      </c>
      <c r="L234" s="38">
        <f>$AH$273*$M$236</f>
        <v>6</v>
      </c>
      <c r="M234" s="232" t="str">
        <f>$AI$273</f>
        <v>  </v>
      </c>
      <c r="N234" s="232"/>
      <c r="O234" s="39"/>
      <c r="P234" s="242" t="str">
        <f>$AL$273</f>
        <v>=</v>
      </c>
      <c r="Q234" s="191"/>
    </row>
    <row r="235" spans="2:17" ht="12.75" hidden="1">
      <c r="B235" s="41"/>
      <c r="C235" s="233"/>
      <c r="D235" s="19">
        <f>$Z$274*$E$236</f>
        <v>52</v>
      </c>
      <c r="E235" s="233"/>
      <c r="F235" s="233"/>
      <c r="G235" s="19"/>
      <c r="H235" s="243"/>
      <c r="I235" s="42"/>
      <c r="J235" s="43"/>
      <c r="K235" s="233"/>
      <c r="L235" s="19">
        <f>$AH$274*$M$236</f>
        <v>24</v>
      </c>
      <c r="M235" s="233"/>
      <c r="N235" s="233"/>
      <c r="O235" s="19"/>
      <c r="P235" s="243"/>
      <c r="Q235" s="44"/>
    </row>
    <row r="236" spans="2:17" ht="15.75" hidden="1">
      <c r="B236" s="41"/>
      <c r="C236" s="23"/>
      <c r="D236" s="19"/>
      <c r="E236" s="45">
        <f ca="1">ROUND((RAND()*($AU$5-$AR$5)+$AR$5),0)</f>
        <v>4</v>
      </c>
      <c r="F236" s="30">
        <f>$AB$275</f>
      </c>
      <c r="G236" s="19">
        <f>$AC$275</f>
        <v>12</v>
      </c>
      <c r="H236" s="19"/>
      <c r="I236" s="42">
        <f>$AE$273</f>
        <v>12</v>
      </c>
      <c r="J236" s="43"/>
      <c r="K236" s="23"/>
      <c r="L236" s="19"/>
      <c r="M236" s="45">
        <f ca="1">ROUND((RAND()*($AU$5-$AR$5)+$AR$5),0)</f>
        <v>2</v>
      </c>
      <c r="N236" s="30">
        <f>$AJ$275</f>
      </c>
      <c r="O236" s="19">
        <f>$AK$275</f>
        <v>1</v>
      </c>
      <c r="P236" s="19"/>
      <c r="Q236" s="190">
        <f>$AM$273</f>
        <v>1</v>
      </c>
    </row>
    <row r="237" spans="2:17" ht="16.5" hidden="1" thickBot="1">
      <c r="B237" s="41"/>
      <c r="C237" s="23"/>
      <c r="D237" s="19"/>
      <c r="E237" s="23"/>
      <c r="F237" s="53"/>
      <c r="G237" s="47">
        <f>$AC$276</f>
        <v>13</v>
      </c>
      <c r="H237" s="19"/>
      <c r="I237" s="42"/>
      <c r="J237" s="43"/>
      <c r="K237" s="23"/>
      <c r="L237" s="19"/>
      <c r="M237" s="23"/>
      <c r="N237" s="53"/>
      <c r="O237" s="47">
        <f>$AK$276</f>
        <v>4</v>
      </c>
      <c r="P237" s="19"/>
      <c r="Q237" s="190"/>
    </row>
    <row r="238" spans="2:17" ht="14.25" hidden="1" thickBot="1" thickTop="1">
      <c r="B238" s="48"/>
      <c r="C238" s="50"/>
      <c r="D238" s="50"/>
      <c r="E238" s="50"/>
      <c r="F238" s="50"/>
      <c r="G238" s="50"/>
      <c r="H238" s="50"/>
      <c r="I238" s="54"/>
      <c r="J238" s="55"/>
      <c r="K238" s="50"/>
      <c r="L238" s="50"/>
      <c r="M238" s="50"/>
      <c r="N238" s="50"/>
      <c r="O238" s="50"/>
      <c r="P238" s="50"/>
      <c r="Q238" s="192"/>
    </row>
    <row r="239" spans="2:17" ht="13.5" hidden="1" thickBot="1">
      <c r="B239" s="36" t="s">
        <v>31</v>
      </c>
      <c r="C239" s="232">
        <f>$Y$278</f>
      </c>
      <c r="D239" s="38">
        <f>$Z$278*$E$241</f>
        <v>33</v>
      </c>
      <c r="E239" s="232" t="str">
        <f>$AA$278</f>
        <v>  </v>
      </c>
      <c r="F239" s="232"/>
      <c r="G239" s="39"/>
      <c r="H239" s="242" t="str">
        <f>$AD$278</f>
        <v>=</v>
      </c>
      <c r="I239" s="188"/>
      <c r="J239" s="40" t="s">
        <v>32</v>
      </c>
      <c r="K239" s="232">
        <f>$AG$278</f>
      </c>
      <c r="L239" s="38">
        <f>$AH$278*$M$241</f>
        <v>63</v>
      </c>
      <c r="M239" s="232" t="str">
        <f>$AI$278</f>
        <v>  </v>
      </c>
      <c r="N239" s="232"/>
      <c r="O239" s="39"/>
      <c r="P239" s="242" t="str">
        <f>$AL$278</f>
        <v>=</v>
      </c>
      <c r="Q239" s="191"/>
    </row>
    <row r="240" spans="2:17" ht="12.75" hidden="1">
      <c r="B240" s="41"/>
      <c r="C240" s="233"/>
      <c r="D240" s="19">
        <f>$Z$279*$E$241</f>
        <v>36</v>
      </c>
      <c r="E240" s="233"/>
      <c r="F240" s="233"/>
      <c r="G240" s="19"/>
      <c r="H240" s="243"/>
      <c r="I240" s="42"/>
      <c r="J240" s="43"/>
      <c r="K240" s="233"/>
      <c r="L240" s="19">
        <f>$AH$279*$M$241</f>
        <v>70</v>
      </c>
      <c r="M240" s="233"/>
      <c r="N240" s="233"/>
      <c r="O240" s="19"/>
      <c r="P240" s="243"/>
      <c r="Q240" s="44"/>
    </row>
    <row r="241" spans="2:17" ht="15.75" hidden="1">
      <c r="B241" s="41"/>
      <c r="C241" s="23"/>
      <c r="D241" s="19"/>
      <c r="E241" s="45">
        <f ca="1">ROUND((RAND()*($AU$5-$AR$5)+$AR$5),0)</f>
        <v>3</v>
      </c>
      <c r="F241" s="30">
        <f>$AB$280</f>
      </c>
      <c r="G241" s="19">
        <f>$AC$280</f>
        <v>11</v>
      </c>
      <c r="H241" s="19"/>
      <c r="I241" s="42">
        <f>$AE$278</f>
        <v>11</v>
      </c>
      <c r="J241" s="43"/>
      <c r="K241" s="23"/>
      <c r="L241" s="19"/>
      <c r="M241" s="45">
        <f ca="1">ROUND((RAND()*($AU$5-$AR$5)+$AR$5),0)</f>
        <v>7</v>
      </c>
      <c r="N241" s="30">
        <f>$AJ$280</f>
      </c>
      <c r="O241" s="19">
        <f>$AK$280</f>
        <v>9</v>
      </c>
      <c r="P241" s="19"/>
      <c r="Q241" s="190">
        <f>$AM$278</f>
        <v>9</v>
      </c>
    </row>
    <row r="242" spans="2:17" ht="16.5" hidden="1" thickBot="1">
      <c r="B242" s="41"/>
      <c r="C242" s="23"/>
      <c r="D242" s="19"/>
      <c r="E242" s="23"/>
      <c r="F242" s="53"/>
      <c r="G242" s="47">
        <f>$AC$281</f>
        <v>12</v>
      </c>
      <c r="H242" s="19"/>
      <c r="I242" s="42"/>
      <c r="J242" s="43"/>
      <c r="K242" s="23"/>
      <c r="L242" s="19"/>
      <c r="M242" s="23"/>
      <c r="N242" s="53"/>
      <c r="O242" s="47">
        <f>$AK$281</f>
        <v>10</v>
      </c>
      <c r="P242" s="19"/>
      <c r="Q242" s="190"/>
    </row>
    <row r="243" spans="2:17" ht="14.25" hidden="1" thickBot="1" thickTop="1">
      <c r="B243" s="48"/>
      <c r="C243" s="50"/>
      <c r="D243" s="50"/>
      <c r="E243" s="50"/>
      <c r="F243" s="50"/>
      <c r="G243" s="50"/>
      <c r="H243" s="50"/>
      <c r="I243" s="54"/>
      <c r="J243" s="55"/>
      <c r="K243" s="50"/>
      <c r="L243" s="50"/>
      <c r="M243" s="50"/>
      <c r="N243" s="50"/>
      <c r="O243" s="50"/>
      <c r="P243" s="50"/>
      <c r="Q243" s="192"/>
    </row>
    <row r="244" spans="2:17" ht="13.5" hidden="1" thickBot="1">
      <c r="B244" s="36" t="s">
        <v>33</v>
      </c>
      <c r="C244" s="232">
        <f>Y283</f>
      </c>
      <c r="D244" s="38">
        <f>Z283*E246</f>
        <v>84</v>
      </c>
      <c r="E244" s="232"/>
      <c r="F244" s="37"/>
      <c r="G244" s="39"/>
      <c r="H244" s="242" t="str">
        <f>$AD$278</f>
        <v>=</v>
      </c>
      <c r="I244" s="188"/>
      <c r="J244" s="40" t="s">
        <v>34</v>
      </c>
      <c r="K244" s="232">
        <f>AG283</f>
      </c>
      <c r="L244" s="38">
        <f>AH283*M246</f>
        <v>21</v>
      </c>
      <c r="M244" s="232" t="str">
        <f>AI283</f>
        <v>  </v>
      </c>
      <c r="N244" s="232"/>
      <c r="O244" s="39"/>
      <c r="P244" s="242" t="str">
        <f>$AL$278</f>
        <v>=</v>
      </c>
      <c r="Q244" s="191"/>
    </row>
    <row r="245" spans="2:17" ht="12.75" hidden="1">
      <c r="B245" s="41"/>
      <c r="C245" s="233"/>
      <c r="D245" s="19">
        <f>Z284*E246</f>
        <v>90</v>
      </c>
      <c r="E245" s="233"/>
      <c r="F245" s="18"/>
      <c r="G245" s="19"/>
      <c r="H245" s="243"/>
      <c r="I245" s="42"/>
      <c r="J245" s="43"/>
      <c r="K245" s="233"/>
      <c r="L245" s="19">
        <f>AH284*M246</f>
        <v>28</v>
      </c>
      <c r="M245" s="233"/>
      <c r="N245" s="233"/>
      <c r="O245" s="19"/>
      <c r="P245" s="243"/>
      <c r="Q245" s="44"/>
    </row>
    <row r="246" spans="2:17" ht="15.75" hidden="1">
      <c r="B246" s="41"/>
      <c r="C246" s="23"/>
      <c r="D246" s="19"/>
      <c r="E246" s="45">
        <f ca="1">ROUND((RAND()*($AU$5-$AR$5)+$AR$5),0)</f>
        <v>6</v>
      </c>
      <c r="F246" s="30">
        <f>AB285</f>
      </c>
      <c r="G246" s="19">
        <f>AC285</f>
        <v>14</v>
      </c>
      <c r="H246" s="19"/>
      <c r="I246" s="42">
        <f>$AE$283</f>
        <v>14</v>
      </c>
      <c r="J246" s="43"/>
      <c r="K246" s="23"/>
      <c r="L246" s="19"/>
      <c r="M246" s="45">
        <f ca="1">ROUND((RAND()*($AU$5-$AR$5)+$AR$5),0)</f>
        <v>7</v>
      </c>
      <c r="N246" s="30">
        <f>AJ285</f>
      </c>
      <c r="O246" s="19">
        <f>AK285</f>
        <v>3</v>
      </c>
      <c r="P246" s="19"/>
      <c r="Q246" s="190">
        <f>$AM$283</f>
        <v>3</v>
      </c>
    </row>
    <row r="247" spans="2:17" ht="16.5" hidden="1" thickBot="1">
      <c r="B247" s="41"/>
      <c r="C247" s="23"/>
      <c r="D247" s="19"/>
      <c r="E247" s="23"/>
      <c r="F247" s="53"/>
      <c r="G247" s="47">
        <f>AC286</f>
        <v>15</v>
      </c>
      <c r="H247" s="19"/>
      <c r="I247" s="42"/>
      <c r="J247" s="43"/>
      <c r="K247" s="23"/>
      <c r="L247" s="19"/>
      <c r="M247" s="23"/>
      <c r="N247" s="53"/>
      <c r="O247" s="47">
        <f>AK286</f>
        <v>4</v>
      </c>
      <c r="P247" s="19"/>
      <c r="Q247" s="190"/>
    </row>
    <row r="248" spans="2:43" ht="14.25" hidden="1" thickBot="1" thickTop="1">
      <c r="B248" s="48"/>
      <c r="C248" s="50"/>
      <c r="D248" s="50"/>
      <c r="E248" s="50"/>
      <c r="F248" s="50"/>
      <c r="G248" s="50"/>
      <c r="H248" s="50"/>
      <c r="I248" s="54"/>
      <c r="J248" s="55"/>
      <c r="K248" s="50"/>
      <c r="L248" s="50"/>
      <c r="M248" s="50"/>
      <c r="N248" s="50"/>
      <c r="O248" s="50"/>
      <c r="P248" s="50"/>
      <c r="Q248" s="192"/>
      <c r="X248" s="194" t="s">
        <v>18</v>
      </c>
      <c r="Y248" s="195">
        <f>IF(BH154=0,"",INT(BH154))</f>
      </c>
      <c r="Z248" s="195">
        <f>BI154</f>
        <v>8</v>
      </c>
      <c r="AA248" s="244">
        <f>BJ154</f>
        <v>0</v>
      </c>
      <c r="AB248" s="196">
        <f>IF(BK154=0,"",INT(BK154))</f>
      </c>
      <c r="AC248" s="196">
        <f>BL154</f>
        <v>0</v>
      </c>
      <c r="AD248" s="196" t="s">
        <v>16</v>
      </c>
      <c r="AE248" s="197">
        <f>VALUE(LEFT(TEXT(AE250,"???/???"),3))</f>
        <v>8</v>
      </c>
      <c r="AF248" s="198" t="s">
        <v>19</v>
      </c>
      <c r="AG248" s="199">
        <f>IF(BP154=0,"",INT(BP154))</f>
      </c>
      <c r="AH248" s="199">
        <f>BQ154</f>
        <v>3</v>
      </c>
      <c r="AI248" s="199" t="str">
        <f>BR154</f>
        <v>  </v>
      </c>
      <c r="AJ248" s="199">
        <f>IF(BS154=0,"",INT(BS154))</f>
      </c>
      <c r="AK248" s="199">
        <f>BT154</f>
        <v>0</v>
      </c>
      <c r="AL248" s="199" t="s">
        <v>16</v>
      </c>
      <c r="AM248" s="199">
        <f>VALUE(LEFT(TEXT(AM250,"???/???"),3))</f>
        <v>3</v>
      </c>
      <c r="AN248" s="199"/>
      <c r="AO248" s="199"/>
      <c r="AP248" s="200"/>
      <c r="AQ248" s="150"/>
    </row>
    <row r="249" spans="2:56" ht="13.5" hidden="1" thickBot="1">
      <c r="B249" s="36" t="s">
        <v>35</v>
      </c>
      <c r="C249" s="232">
        <f>Y288</f>
      </c>
      <c r="D249" s="38">
        <f>Z288*E251</f>
        <v>56</v>
      </c>
      <c r="E249" s="232"/>
      <c r="F249" s="37"/>
      <c r="G249" s="39"/>
      <c r="H249" s="242" t="str">
        <f>$AD$278</f>
        <v>=</v>
      </c>
      <c r="I249" s="188"/>
      <c r="J249" s="40" t="s">
        <v>36</v>
      </c>
      <c r="K249" s="232">
        <f>AG288</f>
      </c>
      <c r="L249" s="38">
        <f>AH288*M251</f>
        <v>55</v>
      </c>
      <c r="M249" s="232" t="str">
        <f>AI288</f>
        <v>  </v>
      </c>
      <c r="N249" s="232"/>
      <c r="O249" s="39"/>
      <c r="P249" s="242" t="str">
        <f>$AL$278</f>
        <v>=</v>
      </c>
      <c r="Q249" s="191"/>
      <c r="X249" s="201"/>
      <c r="Y249" s="202"/>
      <c r="Z249" s="202">
        <f>BI155</f>
        <v>9</v>
      </c>
      <c r="AA249" s="245"/>
      <c r="AB249" s="196"/>
      <c r="AC249" s="196">
        <f>BL155</f>
        <v>1</v>
      </c>
      <c r="AD249" s="196"/>
      <c r="AE249" s="203">
        <f>VALUE(RIGHT(TEXT(AE250,"???/???"),3))</f>
        <v>9</v>
      </c>
      <c r="AF249" s="204"/>
      <c r="AG249" s="199"/>
      <c r="AH249" s="205">
        <f>BQ155</f>
        <v>7</v>
      </c>
      <c r="AI249" s="199"/>
      <c r="AJ249" s="205"/>
      <c r="AK249" s="199">
        <f>BT155</f>
        <v>1</v>
      </c>
      <c r="AL249" s="199"/>
      <c r="AM249" s="199">
        <f>VALUE(RIGHT(TEXT(AM250,"???/???"),3))</f>
        <v>7</v>
      </c>
      <c r="AN249" s="199"/>
      <c r="AO249" s="199"/>
      <c r="AP249" s="200">
        <f>BY155</f>
        <v>0</v>
      </c>
      <c r="AQ249" s="150">
        <f>BZ155</f>
        <v>0</v>
      </c>
      <c r="AR249" s="238" t="str">
        <f>CA155</f>
        <v>+</v>
      </c>
      <c r="AS249" s="238">
        <f>CB155</f>
        <v>0</v>
      </c>
      <c r="AT249" s="206">
        <f>CC155</f>
        <v>8</v>
      </c>
      <c r="AU249" s="206"/>
      <c r="AV249" s="207"/>
      <c r="AW249" s="208"/>
      <c r="AX249" s="238">
        <f>CG155</f>
        <v>0</v>
      </c>
      <c r="AY249" s="206">
        <f>CH155</f>
        <v>0</v>
      </c>
      <c r="AZ249" s="238">
        <f>CI155</f>
        <v>0</v>
      </c>
      <c r="BA249" s="238">
        <f>CJ155</f>
        <v>0</v>
      </c>
      <c r="BB249" s="206">
        <f>CK155</f>
        <v>3</v>
      </c>
      <c r="BC249" s="206"/>
      <c r="BD249" s="207"/>
    </row>
    <row r="250" spans="2:56" ht="12.75" hidden="1">
      <c r="B250" s="41"/>
      <c r="C250" s="233"/>
      <c r="D250" s="19">
        <f>Z289*E251</f>
        <v>77</v>
      </c>
      <c r="E250" s="233"/>
      <c r="F250" s="18"/>
      <c r="G250" s="19"/>
      <c r="H250" s="243"/>
      <c r="I250" s="42"/>
      <c r="J250" s="43"/>
      <c r="K250" s="233"/>
      <c r="L250" s="19">
        <f>AH289*M251</f>
        <v>65</v>
      </c>
      <c r="M250" s="233"/>
      <c r="N250" s="233"/>
      <c r="O250" s="19"/>
      <c r="P250" s="243"/>
      <c r="Q250" s="44"/>
      <c r="X250" s="201"/>
      <c r="Y250" s="209">
        <f>IF(Y248&lt;&gt;"",((Y248*Z249+Z248)*AC249)+((AB248*AC249+AC248)*Z249),((Z248)*AC249)+((AC248)*Z249))</f>
        <v>8</v>
      </c>
      <c r="Z250" s="202"/>
      <c r="AA250" s="202">
        <f>IF(Y250/Y251&lt;-100,4,IF(Y250/Y251&lt;-10,3,IF(Y250/Y251&lt;-1,2,IF(Y250/Y251&lt;10,1,IF(Y250/Y251&lt;100,2,IF(Y250/Y251&lt;1000,3,IF(Y250/Y251&lt;10000,4,IF(Y250/Y251&lt;100000,5))))))))</f>
        <v>1</v>
      </c>
      <c r="AB250" s="196">
        <f>IF(AD250+AE250=0,INT(AD250),IF(AD250&lt;&gt;"0",INT(AD250),""))</f>
      </c>
      <c r="AC250" s="196">
        <f>IF(AE248&lt;&gt;0,INT(AE248),"")</f>
        <v>8</v>
      </c>
      <c r="AD250" s="196" t="str">
        <f>MID(Z251,1,AA250)</f>
        <v>0</v>
      </c>
      <c r="AE250" s="203">
        <f>Z251-AD250</f>
        <v>0.8888888888888888</v>
      </c>
      <c r="AF250" s="204"/>
      <c r="AG250" s="199">
        <f>IF(AG248&lt;&gt;"",((AG248*AH249+AH248)*AK249)+((AJ248*AK249+AK248)*AH249),((AH248)*AK249)+((AK248)*AH249))</f>
        <v>3</v>
      </c>
      <c r="AH250" s="205"/>
      <c r="AI250" s="199">
        <f>IF(AG250/AG251&lt;-100,4,IF(AG250/AG251&lt;-10,3,IF(AG250/AG251&lt;-1,2,IF(AG250/AG251&lt;10,1,IF(AG250/AG251&lt;100,2,IF(AG250/AG251&lt;1000,3,IF(AG250/AG251&lt;10000,4,IF(AG250/AG251&lt;100000,5))))))))</f>
        <v>1</v>
      </c>
      <c r="AJ250" s="205">
        <f>IF(AL250+AM250=0,INT(AL250),IF(AL250&lt;&gt;"0",INT(AL250),""))</f>
      </c>
      <c r="AK250" s="199">
        <f>IF(AM248&lt;&gt;0,INT(AM248),"")</f>
        <v>3</v>
      </c>
      <c r="AL250" s="199" t="str">
        <f>MID(AH251,1,AI250)</f>
        <v>0</v>
      </c>
      <c r="AM250" s="199">
        <f>AH251-AL250</f>
        <v>0.42857142857142855</v>
      </c>
      <c r="AN250" s="199"/>
      <c r="AO250" s="199"/>
      <c r="AP250" s="200"/>
      <c r="AQ250" s="150">
        <f>IF(BZ156=BZ155,BZ156+1,IF(BZ156&lt;BZ155,BZ155+1,BZ156))</f>
        <v>1</v>
      </c>
      <c r="AR250" s="239"/>
      <c r="AS250" s="239"/>
      <c r="AT250" s="210">
        <f>IF(CC156=CC155,CC156+1,IF(CC156&lt;CC155,CC155+1,CC156))</f>
        <v>9</v>
      </c>
      <c r="AU250" s="210"/>
      <c r="AV250" s="211"/>
      <c r="AW250" s="212"/>
      <c r="AX250" s="239"/>
      <c r="AY250" s="210">
        <f>IF(CH156=CH155,CH156+1,IF(CH156&lt;CH155,CH155+1,CH156))</f>
        <v>1</v>
      </c>
      <c r="AZ250" s="239"/>
      <c r="BA250" s="239"/>
      <c r="BB250" s="210">
        <f>IF(CK156=CK155,CK156+1,IF(CK156&lt;CK155,CK155+1,CK156))</f>
        <v>7</v>
      </c>
      <c r="BC250" s="210"/>
      <c r="BD250" s="211"/>
    </row>
    <row r="251" spans="2:56" ht="15.75" hidden="1">
      <c r="B251" s="41"/>
      <c r="C251" s="23"/>
      <c r="D251" s="19"/>
      <c r="E251" s="45">
        <f ca="1">ROUND((RAND()*($AU$5-$AR$5)+$AR$5),0)</f>
        <v>7</v>
      </c>
      <c r="F251" s="30">
        <f>AB290</f>
      </c>
      <c r="G251" s="19">
        <f>AC290</f>
        <v>8</v>
      </c>
      <c r="H251" s="19"/>
      <c r="I251" s="42">
        <f>$AE$283</f>
        <v>14</v>
      </c>
      <c r="J251" s="43"/>
      <c r="K251" s="23"/>
      <c r="L251" s="19"/>
      <c r="M251" s="45">
        <f ca="1">ROUND((RAND()*($AU$5-$AR$5)+$AR$5),0)</f>
        <v>5</v>
      </c>
      <c r="N251" s="30">
        <f>AJ290</f>
      </c>
      <c r="O251" s="19">
        <f>AK290</f>
        <v>11</v>
      </c>
      <c r="P251" s="19"/>
      <c r="Q251" s="190">
        <f>$AM$283</f>
        <v>3</v>
      </c>
      <c r="X251" s="201"/>
      <c r="Y251" s="202">
        <f>Z249*AC249</f>
        <v>9</v>
      </c>
      <c r="Z251" s="202">
        <f>Y250/Y251</f>
        <v>0.8888888888888888</v>
      </c>
      <c r="AA251" s="202"/>
      <c r="AB251" s="196"/>
      <c r="AC251" s="196">
        <f>IF(AE248&lt;&gt;0,INT(AE249),"")</f>
        <v>9</v>
      </c>
      <c r="AD251" s="196"/>
      <c r="AE251" s="203"/>
      <c r="AF251" s="213"/>
      <c r="AG251" s="199">
        <f>AH249*AK249</f>
        <v>7</v>
      </c>
      <c r="AH251" s="199">
        <f>AG250/AG251</f>
        <v>0.42857142857142855</v>
      </c>
      <c r="AI251" s="199"/>
      <c r="AJ251" s="214"/>
      <c r="AK251" s="199">
        <f>IF(AM248&lt;&gt;0,INT(AM249),"")</f>
        <v>7</v>
      </c>
      <c r="AL251" s="199"/>
      <c r="AM251" s="199"/>
      <c r="AN251" s="199"/>
      <c r="AO251" s="199"/>
      <c r="AP251" s="200"/>
      <c r="AQ251" s="150">
        <f>(AP249*AQ250+AQ249)/AQ250</f>
        <v>0</v>
      </c>
      <c r="AR251" s="210"/>
      <c r="AS251" s="210"/>
      <c r="AT251" s="210">
        <f>(AS249*AT250+AT249)/AT250</f>
        <v>0.8888888888888888</v>
      </c>
      <c r="AU251" s="210"/>
      <c r="AV251" s="211"/>
      <c r="AW251" s="212"/>
      <c r="AX251" s="210"/>
      <c r="AY251" s="210">
        <f>(AX249*AY250+AY249)/AY250</f>
        <v>0</v>
      </c>
      <c r="AZ251" s="210"/>
      <c r="BA251" s="210"/>
      <c r="BB251" s="210">
        <f>(BA249*BB250+BB249)/BB250</f>
        <v>0.42857142857142855</v>
      </c>
      <c r="BC251" s="210"/>
      <c r="BD251" s="211"/>
    </row>
    <row r="252" spans="2:56" ht="16.5" hidden="1" thickBot="1">
      <c r="B252" s="41"/>
      <c r="C252" s="23"/>
      <c r="D252" s="19"/>
      <c r="E252" s="23"/>
      <c r="F252" s="53"/>
      <c r="G252" s="47">
        <f>AC291</f>
        <v>11</v>
      </c>
      <c r="H252" s="19"/>
      <c r="I252" s="42"/>
      <c r="J252" s="43"/>
      <c r="K252" s="23"/>
      <c r="L252" s="19"/>
      <c r="M252" s="23"/>
      <c r="N252" s="53"/>
      <c r="O252" s="47">
        <f>AK291</f>
        <v>13</v>
      </c>
      <c r="P252" s="19"/>
      <c r="Q252" s="190"/>
      <c r="X252" s="215"/>
      <c r="Y252" s="216"/>
      <c r="Z252" s="216"/>
      <c r="AA252" s="216"/>
      <c r="AB252" s="217"/>
      <c r="AC252" s="217"/>
      <c r="AD252" s="217"/>
      <c r="AE252" s="218"/>
      <c r="AF252" s="219"/>
      <c r="AG252" s="220"/>
      <c r="AH252" s="220"/>
      <c r="AI252" s="220"/>
      <c r="AJ252" s="221"/>
      <c r="AK252" s="220"/>
      <c r="AL252" s="220"/>
      <c r="AM252" s="220"/>
      <c r="AN252" s="220"/>
      <c r="AO252" s="220"/>
      <c r="AP252" s="222"/>
      <c r="AQ252" s="223"/>
      <c r="AR252" s="210"/>
      <c r="AS252" s="210"/>
      <c r="AT252" s="210"/>
      <c r="AU252" s="210"/>
      <c r="AV252" s="211"/>
      <c r="AW252" s="212"/>
      <c r="AX252" s="210"/>
      <c r="AY252" s="210"/>
      <c r="AZ252" s="210"/>
      <c r="BA252" s="210"/>
      <c r="BB252" s="210"/>
      <c r="BC252" s="210"/>
      <c r="BD252" s="211"/>
    </row>
    <row r="253" spans="2:56" ht="17.25" hidden="1" thickBot="1" thickTop="1">
      <c r="B253" s="48"/>
      <c r="C253" s="50"/>
      <c r="D253" s="50"/>
      <c r="E253" s="50"/>
      <c r="F253" s="50"/>
      <c r="G253" s="50"/>
      <c r="H253" s="50"/>
      <c r="I253" s="54"/>
      <c r="J253" s="55"/>
      <c r="K253" s="50"/>
      <c r="L253" s="50"/>
      <c r="M253" s="50"/>
      <c r="N253" s="50"/>
      <c r="O253" s="50"/>
      <c r="P253" s="50"/>
      <c r="Q253" s="192"/>
      <c r="X253" s="210" t="s">
        <v>21</v>
      </c>
      <c r="Y253" s="224">
        <f>IF(BH159=0,"",INT(BH159))</f>
      </c>
      <c r="Z253" s="224">
        <f>BI159</f>
        <v>6</v>
      </c>
      <c r="AA253" s="241" t="str">
        <f>BJ159</f>
        <v>  </v>
      </c>
      <c r="AB253" s="79">
        <f>IF(BK159=0,"",INT(BK159))</f>
      </c>
      <c r="AC253" s="79">
        <f>BL159</f>
        <v>0</v>
      </c>
      <c r="AD253" s="79" t="s">
        <v>16</v>
      </c>
      <c r="AE253" s="79">
        <f>VALUE(LEFT(TEXT(AE255,"???/???"),3))</f>
        <v>6</v>
      </c>
      <c r="AF253" s="79" t="s">
        <v>22</v>
      </c>
      <c r="AG253" s="79">
        <f>IF(BP159=0,"",INT(BP159))</f>
      </c>
      <c r="AH253" s="79">
        <f>BQ159</f>
        <v>6</v>
      </c>
      <c r="AI253" s="79" t="str">
        <f>BR159</f>
        <v>  </v>
      </c>
      <c r="AJ253" s="146">
        <f>IF(BS159=0,"",INT(BS159))</f>
      </c>
      <c r="AK253" s="79">
        <f>BT159</f>
        <v>0</v>
      </c>
      <c r="AL253" s="79" t="s">
        <v>16</v>
      </c>
      <c r="AM253" s="11">
        <f>VALUE(LEFT(TEXT(AM255,"???/???"),3))</f>
        <v>6</v>
      </c>
      <c r="AN253" s="11"/>
      <c r="AO253" s="11"/>
      <c r="AP253" s="11"/>
      <c r="AQ253" s="223"/>
      <c r="AR253" s="225"/>
      <c r="AS253" s="225"/>
      <c r="AT253" s="225"/>
      <c r="AU253" s="225"/>
      <c r="AV253" s="226"/>
      <c r="AW253" s="227"/>
      <c r="AX253" s="225"/>
      <c r="AY253" s="225"/>
      <c r="AZ253" s="225"/>
      <c r="BA253" s="225"/>
      <c r="BB253" s="225"/>
      <c r="BC253" s="225"/>
      <c r="BD253" s="226"/>
    </row>
    <row r="254" spans="24:56" ht="13.5" hidden="1" thickBot="1">
      <c r="X254" s="210"/>
      <c r="Y254" s="224"/>
      <c r="Z254" s="224">
        <f>BI160</f>
        <v>7</v>
      </c>
      <c r="AA254" s="241"/>
      <c r="AB254" s="79"/>
      <c r="AC254" s="79">
        <f>BL160</f>
        <v>1</v>
      </c>
      <c r="AD254" s="79"/>
      <c r="AE254" s="79">
        <f>VALUE(RIGHT(TEXT(AE255,"???/???"),3))</f>
        <v>7</v>
      </c>
      <c r="AF254" s="79"/>
      <c r="AG254" s="79"/>
      <c r="AH254" s="79">
        <f>BQ160</f>
        <v>7</v>
      </c>
      <c r="AI254" s="79"/>
      <c r="AJ254" s="79"/>
      <c r="AK254" s="79">
        <f>BT160</f>
        <v>1</v>
      </c>
      <c r="AL254" s="11"/>
      <c r="AM254" s="228">
        <f>VALUE(RIGHT(TEXT(AM255,"???/???"),3))</f>
        <v>7</v>
      </c>
      <c r="AN254" s="228"/>
      <c r="AO254" s="228"/>
      <c r="AP254" s="228">
        <f>BY160</f>
        <v>0</v>
      </c>
      <c r="AQ254" s="229">
        <f>BZ160</f>
        <v>0</v>
      </c>
      <c r="AR254" s="238" t="str">
        <f>CA160</f>
        <v>+</v>
      </c>
      <c r="AS254" s="238">
        <f>CB160</f>
        <v>0</v>
      </c>
      <c r="AT254" s="206">
        <f>CC160</f>
        <v>6</v>
      </c>
      <c r="AU254" s="206"/>
      <c r="AV254" s="207"/>
      <c r="AW254" s="208"/>
      <c r="AX254" s="238">
        <f>CG160</f>
        <v>0</v>
      </c>
      <c r="AY254" s="206">
        <f>CH160</f>
        <v>0</v>
      </c>
      <c r="AZ254" s="238">
        <f>CI160</f>
        <v>0</v>
      </c>
      <c r="BA254" s="238">
        <f>CJ160</f>
        <v>0</v>
      </c>
      <c r="BB254" s="206">
        <f>CK160</f>
        <v>6</v>
      </c>
      <c r="BC254" s="206"/>
      <c r="BD254" s="207"/>
    </row>
    <row r="255" spans="24:56" ht="12.75" hidden="1">
      <c r="X255" s="212"/>
      <c r="Y255" s="210">
        <f>IF(Y253&lt;&gt;"",((Y253*Z254+Z253)*AC254)+((AB253*AC254+AC253)*Z254),((Z253)*AC254)+((AC253)*Z254))</f>
        <v>6</v>
      </c>
      <c r="Z255" s="224"/>
      <c r="AA255" s="224">
        <f>IF(Y255/Y256&lt;-100,4,IF(Y255/Y256&lt;-10,3,IF(Y255/Y256&lt;-1,2,IF(Y255/Y256&lt;10,1,IF(Y255/Y256&lt;100,2,IF(Y255/Y256&lt;1000,3,IF(Y255/Y256&lt;10000,4,IF(Y255/Y256&lt;100000,5))))))))</f>
        <v>1</v>
      </c>
      <c r="AB255" s="93">
        <f>IF(AD255+AE255=0,INT(AD255),IF(AD255&lt;&gt;"0",INT(AD255),""))</f>
      </c>
      <c r="AC255" s="93">
        <f>IF(AE253&lt;&gt;0,INT(AE253),"")</f>
        <v>6</v>
      </c>
      <c r="AD255" s="93" t="str">
        <f>MID(Z256,1,AA255)</f>
        <v>0</v>
      </c>
      <c r="AE255" s="93">
        <f>Z256-AD255</f>
        <v>0.8571428571428571</v>
      </c>
      <c r="AG255" s="93">
        <f>IF(AG253&lt;&gt;"",((AG253*AH254+AH253)*AK254)+((AJ253*AK254+AK253)*AH254),((AH253)*AK254)+((AK253)*AH254))</f>
        <v>6</v>
      </c>
      <c r="AI255" s="93">
        <f>IF(AG255/AG256&lt;-100,4,IF(AG255/AG256&lt;-10,3,IF(AG255/AG256&lt;-1,2,IF(AG255/AG256&lt;10,1,IF(AG255/AG256&lt;100,2,IF(AG255/AG256&lt;1000,3,IF(AG255/AG256&lt;10000,4,IF(AG255/AG256&lt;100000,5))))))))</f>
        <v>1</v>
      </c>
      <c r="AJ255" s="93">
        <f>IF(AL255+AM255=0,INT(AL255),IF(AL255&lt;&gt;"0",INT(AL255),""))</f>
      </c>
      <c r="AK255" s="93">
        <f>IF(AM253&lt;&gt;0,INT(AM253),"")</f>
        <v>6</v>
      </c>
      <c r="AL255" s="93" t="str">
        <f>MID(AH256,1,AI255)</f>
        <v>0</v>
      </c>
      <c r="AM255" s="93">
        <f>AH256-AL255</f>
        <v>0.8571428571428571</v>
      </c>
      <c r="AQ255" s="93">
        <f>IF(BZ161=BZ160,BZ161+1,IF(BZ161&lt;BZ160,BZ160+1,BZ161))</f>
        <v>1</v>
      </c>
      <c r="AR255" s="239"/>
      <c r="AS255" s="239"/>
      <c r="AT255" s="210">
        <f>IF(CC161=CC160,CC161+1,IF(CC161&lt;CC160,CC160+1,CC161))</f>
        <v>7</v>
      </c>
      <c r="AU255" s="210"/>
      <c r="AV255" s="211"/>
      <c r="AW255" s="212"/>
      <c r="AX255" s="239"/>
      <c r="AY255" s="210">
        <f>IF(CH161=CH160,CH161+1,IF(CH161&lt;CH160,CH160+1,CH161))</f>
        <v>1</v>
      </c>
      <c r="AZ255" s="239"/>
      <c r="BA255" s="239"/>
      <c r="BB255" s="210">
        <f>IF(CK161=CK160,CK161+1,IF(CK161&lt;CK160,CK160+1,CK161))</f>
        <v>7</v>
      </c>
      <c r="BC255" s="210"/>
      <c r="BD255" s="211"/>
    </row>
    <row r="256" spans="24:56" ht="12.75" hidden="1">
      <c r="X256" s="212"/>
      <c r="Y256" s="224">
        <f>Z254*AC254</f>
        <v>7</v>
      </c>
      <c r="Z256" s="224">
        <f>Y255/Y256</f>
        <v>0.8571428571428571</v>
      </c>
      <c r="AA256" s="224"/>
      <c r="AC256" s="93">
        <f>IF(AE253&lt;&gt;0,INT(AE254),"")</f>
        <v>7</v>
      </c>
      <c r="AG256" s="93">
        <f>AH254*AK254</f>
        <v>7</v>
      </c>
      <c r="AH256" s="93">
        <f>AG255/AG256</f>
        <v>0.8571428571428571</v>
      </c>
      <c r="AK256" s="93">
        <f>IF(AM253&lt;&gt;0,INT(AM254),"")</f>
        <v>7</v>
      </c>
      <c r="AQ256" s="93">
        <f>(AP254*AQ255+AQ254)/AQ255</f>
        <v>0</v>
      </c>
      <c r="AR256" s="210"/>
      <c r="AS256" s="210"/>
      <c r="AT256" s="210">
        <f>(AS254*AT255+AT254)/AT255</f>
        <v>0.8571428571428571</v>
      </c>
      <c r="AU256" s="210"/>
      <c r="AV256" s="211"/>
      <c r="AW256" s="212"/>
      <c r="AX256" s="210"/>
      <c r="AY256" s="210">
        <f>(AX254*AY255+AY254)/AY255</f>
        <v>0</v>
      </c>
      <c r="AZ256" s="210"/>
      <c r="BA256" s="210"/>
      <c r="BB256" s="210">
        <f>(BA254*BB255+BB254)/BB255</f>
        <v>0.8571428571428571</v>
      </c>
      <c r="BC256" s="210"/>
      <c r="BD256" s="211"/>
    </row>
    <row r="257" spans="24:56" ht="12.75" hidden="1">
      <c r="X257" s="227"/>
      <c r="Y257" s="230"/>
      <c r="Z257" s="230"/>
      <c r="AA257" s="230"/>
      <c r="AR257" s="210"/>
      <c r="AS257" s="210"/>
      <c r="AT257" s="210"/>
      <c r="AU257" s="210"/>
      <c r="AV257" s="211"/>
      <c r="AW257" s="212"/>
      <c r="AX257" s="210"/>
      <c r="AY257" s="210"/>
      <c r="AZ257" s="210"/>
      <c r="BA257" s="210"/>
      <c r="BB257" s="210"/>
      <c r="BC257" s="210"/>
      <c r="BD257" s="211"/>
    </row>
    <row r="258" spans="24:56" ht="12.75" hidden="1">
      <c r="X258" s="208" t="s">
        <v>23</v>
      </c>
      <c r="Y258" s="231">
        <f>IF(BH164=0,"",INT(BH164))</f>
      </c>
      <c r="Z258" s="231">
        <f>BI164</f>
        <v>8</v>
      </c>
      <c r="AA258" s="240" t="str">
        <f>BJ164</f>
        <v>  </v>
      </c>
      <c r="AB258" s="93">
        <f>IF(BK164=0,"",INT(BK164))</f>
      </c>
      <c r="AC258" s="93">
        <f>BL164</f>
        <v>0</v>
      </c>
      <c r="AD258" s="93" t="s">
        <v>16</v>
      </c>
      <c r="AE258" s="93">
        <f>VALUE(LEFT(TEXT(AE260,"???/???"),3))</f>
        <v>2</v>
      </c>
      <c r="AF258" s="93" t="s">
        <v>24</v>
      </c>
      <c r="AG258" s="93">
        <f>IF(BP164=0,"",INT(BP164))</f>
      </c>
      <c r="AH258" s="93">
        <f>BQ164</f>
        <v>11</v>
      </c>
      <c r="AI258" s="93" t="str">
        <f>BR164</f>
        <v>  </v>
      </c>
      <c r="AJ258" s="93">
        <f>IF(BS164=0,"",INT(BS164))</f>
      </c>
      <c r="AK258" s="93">
        <f>BT164</f>
        <v>0</v>
      </c>
      <c r="AL258" s="93" t="s">
        <v>16</v>
      </c>
      <c r="AM258" s="93">
        <f>VALUE(LEFT(TEXT(AM260,"???/???"),3))</f>
        <v>11</v>
      </c>
      <c r="AR258" s="225"/>
      <c r="AS258" s="225"/>
      <c r="AT258" s="225"/>
      <c r="AU258" s="225"/>
      <c r="AV258" s="226"/>
      <c r="AW258" s="227"/>
      <c r="AX258" s="225"/>
      <c r="AY258" s="225"/>
      <c r="AZ258" s="225"/>
      <c r="BA258" s="225"/>
      <c r="BB258" s="225"/>
      <c r="BC258" s="225"/>
      <c r="BD258" s="226"/>
    </row>
    <row r="259" spans="24:56" ht="12.75" hidden="1">
      <c r="X259" s="212"/>
      <c r="Y259" s="224"/>
      <c r="Z259" s="224">
        <f>BI165</f>
        <v>12</v>
      </c>
      <c r="AA259" s="241"/>
      <c r="AC259" s="93">
        <f>BL165</f>
        <v>1</v>
      </c>
      <c r="AE259" s="93">
        <f>VALUE(RIGHT(TEXT(AE260,"???/???"),3))</f>
        <v>3</v>
      </c>
      <c r="AH259" s="93">
        <f>BQ165</f>
        <v>12</v>
      </c>
      <c r="AK259" s="93">
        <f>BT165</f>
        <v>1</v>
      </c>
      <c r="AM259" s="93">
        <f>VALUE(RIGHT(TEXT(AM260,"???/???"),3))</f>
        <v>12</v>
      </c>
      <c r="AP259" s="93">
        <f>BY165</f>
        <v>0</v>
      </c>
      <c r="AQ259" s="93">
        <f>BZ165</f>
        <v>0</v>
      </c>
      <c r="AR259" s="238" t="str">
        <f>CA165</f>
        <v>+</v>
      </c>
      <c r="AS259" s="238">
        <f>CB165</f>
        <v>0</v>
      </c>
      <c r="AT259" s="206">
        <f>CC165</f>
        <v>8</v>
      </c>
      <c r="AU259" s="206"/>
      <c r="AV259" s="207"/>
      <c r="AW259" s="208"/>
      <c r="AX259" s="238">
        <f>CG165</f>
        <v>0</v>
      </c>
      <c r="AY259" s="206">
        <f>CH165</f>
        <v>0</v>
      </c>
      <c r="AZ259" s="238" t="str">
        <f>CI165</f>
        <v>+</v>
      </c>
      <c r="BA259" s="238">
        <f>CJ165</f>
        <v>0</v>
      </c>
      <c r="BB259" s="206">
        <f>CK165</f>
        <v>11</v>
      </c>
      <c r="BC259" s="206"/>
      <c r="BD259" s="207"/>
    </row>
    <row r="260" spans="24:56" ht="12.75" hidden="1">
      <c r="X260" s="212"/>
      <c r="Y260" s="210">
        <f>IF(Y258&lt;&gt;"",((Y258*Z259+Z258)*AC259)+((AB258*AC259+AC258)*Z259),((Z258)*AC259)+((AC258)*Z259))</f>
        <v>8</v>
      </c>
      <c r="Z260" s="224"/>
      <c r="AA260" s="224">
        <f>IF(Y260/Y261&lt;-100,4,IF(Y260/Y261&lt;-10,3,IF(Y260/Y261&lt;-1,2,IF(Y260/Y261&lt;10,1,IF(Y260/Y261&lt;100,2,IF(Y260/Y261&lt;1000,3,IF(Y260/Y261&lt;10000,4,IF(Y260/Y261&lt;100000,5))))))))</f>
        <v>1</v>
      </c>
      <c r="AB260" s="93">
        <f>IF(AD260+AE260=0,INT(AD260),IF(AD260&lt;&gt;"0",INT(AD260),""))</f>
      </c>
      <c r="AC260" s="93">
        <f>IF(AE258&lt;&gt;0,INT(AE258),"")</f>
        <v>2</v>
      </c>
      <c r="AD260" s="93" t="str">
        <f>MID(Z261,1,AA260)</f>
        <v>0</v>
      </c>
      <c r="AE260" s="93">
        <f>Z261-AD260</f>
        <v>0.6666666666666666</v>
      </c>
      <c r="AG260" s="93">
        <f>IF(AG258&lt;&gt;"",((AG258*AH259+AH258)*AK259)+((AJ258*AK259+AK258)*AH259),((AH258)*AK259)+((AK258)*AH259))</f>
        <v>11</v>
      </c>
      <c r="AI260" s="93">
        <f>IF(AG260/AG261&lt;-100,4,IF(AG260/AG261&lt;-10,3,IF(AG260/AG261&lt;-1,2,IF(AG260/AG261&lt;10,1,IF(AG260/AG261&lt;100,2,IF(AG260/AG261&lt;1000,3,IF(AG260/AG261&lt;10000,4,IF(AG260/AG261&lt;100000,5))))))))</f>
        <v>1</v>
      </c>
      <c r="AJ260" s="93">
        <f>IF(AL260+AM260=0,INT(AL260),IF(AL260&lt;&gt;"0",INT(AL260),""))</f>
      </c>
      <c r="AK260" s="93">
        <f>IF(AM258&lt;&gt;0,INT(AM258),"")</f>
        <v>11</v>
      </c>
      <c r="AL260" s="93" t="str">
        <f>MID(AH261,1,AI260)</f>
        <v>0</v>
      </c>
      <c r="AM260" s="93">
        <f>AH261-AL260</f>
        <v>0.9166666666666666</v>
      </c>
      <c r="AQ260" s="93">
        <f>IF(BZ166=BZ165,BZ166+1,IF(BZ166&lt;BZ165,BZ165+1,BZ166))</f>
        <v>1</v>
      </c>
      <c r="AR260" s="239"/>
      <c r="AS260" s="239"/>
      <c r="AT260" s="210">
        <f>IF(CC166=CC165,CC166+1,IF(CC166&lt;CC165,CC165+1,CC166))</f>
        <v>12</v>
      </c>
      <c r="AU260" s="210"/>
      <c r="AV260" s="211"/>
      <c r="AW260" s="212"/>
      <c r="AX260" s="239"/>
      <c r="AY260" s="210">
        <f>IF(CH166=CH165,CH166+1,IF(CH166&lt;CH165,CH165+1,CH166))</f>
        <v>1</v>
      </c>
      <c r="AZ260" s="239"/>
      <c r="BA260" s="239"/>
      <c r="BB260" s="210">
        <f>IF(CK166=CK165,CK166+1,IF(CK166&lt;CK165,CK165+1,CK166))</f>
        <v>12</v>
      </c>
      <c r="BC260" s="210"/>
      <c r="BD260" s="211"/>
    </row>
    <row r="261" spans="24:56" ht="12.75" hidden="1">
      <c r="X261" s="212"/>
      <c r="Y261" s="224">
        <f>Z259*AC259</f>
        <v>12</v>
      </c>
      <c r="Z261" s="224">
        <f>Y260/Y261</f>
        <v>0.6666666666666666</v>
      </c>
      <c r="AA261" s="224"/>
      <c r="AC261" s="93">
        <f>IF(AE258&lt;&gt;0,INT(AE259),"")</f>
        <v>3</v>
      </c>
      <c r="AG261" s="93">
        <f>AH259*AK259</f>
        <v>12</v>
      </c>
      <c r="AH261" s="93">
        <f>AG260/AG261</f>
        <v>0.9166666666666666</v>
      </c>
      <c r="AK261" s="93">
        <f>IF(AM258&lt;&gt;0,INT(AM259),"")</f>
        <v>12</v>
      </c>
      <c r="AQ261" s="93">
        <f>(AP259*AQ260+AQ259)/AQ260</f>
        <v>0</v>
      </c>
      <c r="AR261" s="210"/>
      <c r="AS261" s="210"/>
      <c r="AT261" s="210">
        <f>(AS259*AT260+AT259)/AT260</f>
        <v>0.6666666666666666</v>
      </c>
      <c r="AU261" s="210"/>
      <c r="AV261" s="211"/>
      <c r="AW261" s="212"/>
      <c r="AX261" s="210"/>
      <c r="AY261" s="210">
        <f>(AX259*AY260+AY259)/AY260</f>
        <v>0</v>
      </c>
      <c r="AZ261" s="210"/>
      <c r="BA261" s="210"/>
      <c r="BB261" s="210">
        <f>(BA259*BB260+BB259)/BB260</f>
        <v>0.9166666666666666</v>
      </c>
      <c r="BC261" s="210"/>
      <c r="BD261" s="211"/>
    </row>
    <row r="262" spans="24:56" ht="12.75" hidden="1">
      <c r="X262" s="227"/>
      <c r="Y262" s="230"/>
      <c r="Z262" s="230"/>
      <c r="AA262" s="230"/>
      <c r="AR262" s="210"/>
      <c r="AS262" s="210"/>
      <c r="AT262" s="210"/>
      <c r="AU262" s="210"/>
      <c r="AV262" s="211"/>
      <c r="AW262" s="212"/>
      <c r="AX262" s="210"/>
      <c r="AY262" s="210"/>
      <c r="AZ262" s="210"/>
      <c r="BA262" s="210"/>
      <c r="BB262" s="210"/>
      <c r="BC262" s="210"/>
      <c r="BD262" s="211"/>
    </row>
    <row r="263" spans="24:56" ht="12.75" hidden="1">
      <c r="X263" s="208" t="s">
        <v>25</v>
      </c>
      <c r="Y263" s="231">
        <f>IF(BH169=0,"",INT(BH169))</f>
      </c>
      <c r="Z263" s="231">
        <f>BI169</f>
        <v>5</v>
      </c>
      <c r="AA263" s="240" t="str">
        <f>BJ169</f>
        <v>  </v>
      </c>
      <c r="AB263" s="93">
        <f>IF(BK169=0,"",INT(BK169))</f>
      </c>
      <c r="AC263" s="93">
        <f>BL169</f>
        <v>0</v>
      </c>
      <c r="AD263" s="93" t="s">
        <v>16</v>
      </c>
      <c r="AE263" s="93">
        <f>VALUE(LEFT(TEXT(AE265,"???/???"),3))</f>
        <v>5</v>
      </c>
      <c r="AF263" s="93" t="s">
        <v>26</v>
      </c>
      <c r="AG263" s="93">
        <f>IF(BP169=0,"",INT(BP169))</f>
      </c>
      <c r="AH263" s="93">
        <f>BQ169</f>
        <v>2</v>
      </c>
      <c r="AI263" s="93" t="str">
        <f>BR169</f>
        <v>  </v>
      </c>
      <c r="AJ263" s="93">
        <f>IF(BS169=0,"",INT(BS169))</f>
      </c>
      <c r="AK263" s="93">
        <f>BT169</f>
        <v>0</v>
      </c>
      <c r="AL263" s="93" t="s">
        <v>16</v>
      </c>
      <c r="AM263" s="93">
        <f>VALUE(LEFT(TEXT(AM265,"???/???"),3))</f>
        <v>1</v>
      </c>
      <c r="AR263" s="225"/>
      <c r="AS263" s="225"/>
      <c r="AT263" s="225"/>
      <c r="AU263" s="225"/>
      <c r="AV263" s="226"/>
      <c r="AW263" s="227"/>
      <c r="AX263" s="225"/>
      <c r="AY263" s="225"/>
      <c r="AZ263" s="225"/>
      <c r="BA263" s="225"/>
      <c r="BB263" s="225"/>
      <c r="BC263" s="225"/>
      <c r="BD263" s="226"/>
    </row>
    <row r="264" spans="24:56" ht="12.75" hidden="1">
      <c r="X264" s="212"/>
      <c r="Y264" s="224"/>
      <c r="Z264" s="224">
        <f>BI170</f>
        <v>6</v>
      </c>
      <c r="AA264" s="241"/>
      <c r="AC264" s="93">
        <f>BL170</f>
        <v>1</v>
      </c>
      <c r="AE264" s="93">
        <f>VALUE(RIGHT(TEXT(AE265,"???/???"),3))</f>
        <v>6</v>
      </c>
      <c r="AH264" s="93">
        <f>BQ170</f>
        <v>4</v>
      </c>
      <c r="AK264" s="93">
        <f>BT170</f>
        <v>1</v>
      </c>
      <c r="AM264" s="93">
        <f>VALUE(RIGHT(TEXT(AM265,"???/???"),3))</f>
        <v>2</v>
      </c>
      <c r="AP264" s="93">
        <f>BY170</f>
        <v>0</v>
      </c>
      <c r="AQ264" s="93">
        <f>BZ170</f>
        <v>0</v>
      </c>
      <c r="AR264" s="238" t="str">
        <f>CA170</f>
        <v>+</v>
      </c>
      <c r="AS264" s="238">
        <f>CB170</f>
        <v>0</v>
      </c>
      <c r="AT264" s="206">
        <f>CC170</f>
        <v>5</v>
      </c>
      <c r="AU264" s="206"/>
      <c r="AV264" s="207"/>
      <c r="AW264" s="208"/>
      <c r="AX264" s="238">
        <f>CG170</f>
        <v>0</v>
      </c>
      <c r="AY264" s="206">
        <f>CH170</f>
        <v>0</v>
      </c>
      <c r="AZ264" s="238" t="str">
        <f>CI170</f>
        <v>+</v>
      </c>
      <c r="BA264" s="238">
        <f>CJ170</f>
        <v>0</v>
      </c>
      <c r="BB264" s="206">
        <f>CK170</f>
        <v>2</v>
      </c>
      <c r="BC264" s="206"/>
      <c r="BD264" s="207"/>
    </row>
    <row r="265" spans="24:56" ht="12.75" hidden="1">
      <c r="X265" s="212"/>
      <c r="Y265" s="210">
        <f>IF(Y263&lt;&gt;"",((Y263*Z264+Z263)*AC264)+((AB263*AC264+AC263)*Z264),((Z263)*AC264)+((AC263)*Z264))</f>
        <v>5</v>
      </c>
      <c r="Z265" s="224"/>
      <c r="AA265" s="224">
        <f>IF(Y265/Y266&lt;-100,4,IF(Y265/Y266&lt;-10,3,IF(Y265/Y266&lt;-1,2,IF(Y265/Y266&lt;10,1,IF(Y265/Y266&lt;100,2,IF(Y265/Y266&lt;1000,3,IF(Y265/Y266&lt;10000,4,IF(Y265/Y266&lt;100000,5))))))))</f>
        <v>1</v>
      </c>
      <c r="AB265" s="93">
        <f>IF(AD265+AE265=0,INT(AD265),IF(AD265&lt;&gt;"0",INT(AD265),""))</f>
      </c>
      <c r="AC265" s="93">
        <f>IF(AE263&lt;&gt;0,INT(AE263),"")</f>
        <v>5</v>
      </c>
      <c r="AD265" s="93" t="str">
        <f>MID(Z266,1,AA265)</f>
        <v>0</v>
      </c>
      <c r="AE265" s="93">
        <f>Z266-AD265</f>
        <v>0.8333333333333334</v>
      </c>
      <c r="AG265" s="93">
        <f>IF(AG263&lt;&gt;"",((AG263*AH264+AH263)*AK264)+((AJ263*AK264+AK263)*AH264),((AH263)*AK264)+((AK263)*AH264))</f>
        <v>2</v>
      </c>
      <c r="AI265" s="93">
        <f>IF(AG265/AG266&lt;-100,4,IF(AG265/AG266&lt;-10,3,IF(AG265/AG266&lt;-1,2,IF(AG265/AG266&lt;10,1,IF(AG265/AG266&lt;100,2,IF(AG265/AG266&lt;1000,3,IF(AG265/AG266&lt;10000,4,IF(AG265/AG266&lt;100000,5))))))))</f>
        <v>1</v>
      </c>
      <c r="AJ265" s="93">
        <f>IF(AL265+AM265=0,INT(AL265),IF(AL265&lt;&gt;"0",INT(AL265),""))</f>
      </c>
      <c r="AK265" s="93">
        <f>IF(AM263&lt;&gt;0,INT(AM263),"")</f>
        <v>1</v>
      </c>
      <c r="AL265" s="93" t="str">
        <f>MID(AH266,1,AI265)</f>
        <v>0</v>
      </c>
      <c r="AM265" s="93">
        <f>AH266-AL265</f>
        <v>0.5</v>
      </c>
      <c r="AQ265" s="93">
        <f>IF(BZ171=BZ170,BZ171+1,IF(BZ171&lt;BZ170,BZ170+1,BZ171))</f>
        <v>1</v>
      </c>
      <c r="AR265" s="239"/>
      <c r="AS265" s="239"/>
      <c r="AT265" s="210">
        <f>IF(CC171=CC170,CC171+1,IF(CC171&lt;CC170,CC170+1,CC171))</f>
        <v>6</v>
      </c>
      <c r="AU265" s="210"/>
      <c r="AV265" s="211"/>
      <c r="AW265" s="212"/>
      <c r="AX265" s="239"/>
      <c r="AY265" s="210">
        <f>IF(CH171=CH170,CH171+1,IF(CH171&lt;CH170,CH170+1,CH171))</f>
        <v>1</v>
      </c>
      <c r="AZ265" s="239"/>
      <c r="BA265" s="239"/>
      <c r="BB265" s="210">
        <f>IF(CK171=CK170,CK171+1,IF(CK171&lt;CK170,CK170+1,CK171))</f>
        <v>4</v>
      </c>
      <c r="BC265" s="210"/>
      <c r="BD265" s="211"/>
    </row>
    <row r="266" spans="24:56" ht="12.75" hidden="1">
      <c r="X266" s="212"/>
      <c r="Y266" s="224">
        <f>Z264*AC264</f>
        <v>6</v>
      </c>
      <c r="Z266" s="224">
        <f>Y265/Y266</f>
        <v>0.8333333333333334</v>
      </c>
      <c r="AA266" s="224"/>
      <c r="AC266" s="93">
        <f>IF(AE263&lt;&gt;0,INT(AE264),"")</f>
        <v>6</v>
      </c>
      <c r="AG266" s="93">
        <f>AH264*AK264</f>
        <v>4</v>
      </c>
      <c r="AH266" s="93">
        <f>AG265/AG266</f>
        <v>0.5</v>
      </c>
      <c r="AK266" s="93">
        <f>IF(AM263&lt;&gt;0,INT(AM264),"")</f>
        <v>2</v>
      </c>
      <c r="AQ266" s="93">
        <f>(AP264*AQ265+AQ264)/AQ265</f>
        <v>0</v>
      </c>
      <c r="AR266" s="210"/>
      <c r="AS266" s="210"/>
      <c r="AT266" s="210">
        <f>(AS264*AT265+AT264)/AT265</f>
        <v>0.8333333333333334</v>
      </c>
      <c r="AU266" s="210"/>
      <c r="AV266" s="211"/>
      <c r="AW266" s="212"/>
      <c r="AX266" s="210"/>
      <c r="AY266" s="210">
        <f>(AX264*AY265+AY264)/AY265</f>
        <v>0</v>
      </c>
      <c r="AZ266" s="210"/>
      <c r="BA266" s="210"/>
      <c r="BB266" s="210">
        <f>(BA264*BB265+BB264)/BB265</f>
        <v>0.5</v>
      </c>
      <c r="BC266" s="210"/>
      <c r="BD266" s="211"/>
    </row>
    <row r="267" spans="24:56" ht="12.75" hidden="1">
      <c r="X267" s="227"/>
      <c r="Y267" s="230"/>
      <c r="Z267" s="230"/>
      <c r="AA267" s="230"/>
      <c r="AR267" s="210"/>
      <c r="AS267" s="210"/>
      <c r="AT267" s="210"/>
      <c r="AU267" s="210"/>
      <c r="AV267" s="211"/>
      <c r="AW267" s="212"/>
      <c r="AX267" s="210"/>
      <c r="AY267" s="210"/>
      <c r="AZ267" s="210"/>
      <c r="BA267" s="210"/>
      <c r="BB267" s="210"/>
      <c r="BC267" s="210"/>
      <c r="BD267" s="211"/>
    </row>
    <row r="268" spans="24:56" ht="12.75" hidden="1">
      <c r="X268" s="208" t="s">
        <v>27</v>
      </c>
      <c r="Y268" s="231">
        <f>IF(BH174=0,"",INT(BH174))</f>
      </c>
      <c r="Z268" s="231">
        <f>BI174</f>
        <v>13</v>
      </c>
      <c r="AA268" s="240" t="str">
        <f>BJ174</f>
        <v>  </v>
      </c>
      <c r="AB268" s="93">
        <f>IF(BK174=0,"",INT(BK174))</f>
      </c>
      <c r="AC268" s="93">
        <f>BL174</f>
        <v>0</v>
      </c>
      <c r="AD268" s="93" t="s">
        <v>16</v>
      </c>
      <c r="AE268" s="93">
        <f>VALUE(LEFT(TEXT(AE270,"???/???"),3))</f>
        <v>13</v>
      </c>
      <c r="AF268" s="93" t="s">
        <v>28</v>
      </c>
      <c r="AG268" s="93">
        <f>IF(BP174=0,"",INT(BP174))</f>
      </c>
      <c r="AH268" s="93">
        <f>BQ174</f>
        <v>8</v>
      </c>
      <c r="AI268" s="93" t="str">
        <f>BR174</f>
        <v>  </v>
      </c>
      <c r="AJ268" s="93">
        <f>IF(BS174=0,"",INT(BS174))</f>
      </c>
      <c r="AK268" s="93">
        <f>BT174</f>
        <v>0</v>
      </c>
      <c r="AL268" s="93" t="s">
        <v>16</v>
      </c>
      <c r="AM268" s="93">
        <f>VALUE(LEFT(TEXT(AM270,"???/???"),3))</f>
        <v>8</v>
      </c>
      <c r="AR268" s="225"/>
      <c r="AS268" s="225"/>
      <c r="AT268" s="225"/>
      <c r="AU268" s="225"/>
      <c r="AV268" s="226"/>
      <c r="AW268" s="227"/>
      <c r="AX268" s="225"/>
      <c r="AY268" s="225"/>
      <c r="AZ268" s="225"/>
      <c r="BA268" s="225"/>
      <c r="BB268" s="225"/>
      <c r="BC268" s="225"/>
      <c r="BD268" s="226"/>
    </row>
    <row r="269" spans="24:56" ht="12.75" hidden="1">
      <c r="X269" s="212"/>
      <c r="Y269" s="224"/>
      <c r="Z269" s="224">
        <f>BI175</f>
        <v>14</v>
      </c>
      <c r="AA269" s="241"/>
      <c r="AC269" s="93">
        <f>BL175</f>
        <v>1</v>
      </c>
      <c r="AE269" s="93">
        <f>VALUE(RIGHT(TEXT(AE270,"???/???"),3))</f>
        <v>14</v>
      </c>
      <c r="AH269" s="93">
        <f>BQ175</f>
        <v>13</v>
      </c>
      <c r="AK269" s="93">
        <f>BT175</f>
        <v>1</v>
      </c>
      <c r="AM269" s="93">
        <f>VALUE(RIGHT(TEXT(AM270,"???/???"),3))</f>
        <v>13</v>
      </c>
      <c r="AP269" s="93">
        <f>BY175</f>
        <v>0</v>
      </c>
      <c r="AQ269" s="93">
        <f>BZ175</f>
        <v>0</v>
      </c>
      <c r="AR269" s="238" t="str">
        <f>CA175</f>
        <v>+</v>
      </c>
      <c r="AS269" s="238">
        <f>CB175</f>
        <v>0</v>
      </c>
      <c r="AT269" s="206">
        <f>CC175</f>
        <v>13</v>
      </c>
      <c r="AU269" s="206"/>
      <c r="AV269" s="207"/>
      <c r="AW269" s="208"/>
      <c r="AX269" s="238">
        <f>CG175</f>
        <v>0</v>
      </c>
      <c r="AY269" s="206">
        <f>CH175</f>
        <v>0</v>
      </c>
      <c r="AZ269" s="238" t="str">
        <f>CI175</f>
        <v>+</v>
      </c>
      <c r="BA269" s="238">
        <f>CJ175</f>
        <v>0</v>
      </c>
      <c r="BB269" s="206">
        <f>CK175</f>
        <v>8</v>
      </c>
      <c r="BC269" s="206"/>
      <c r="BD269" s="207"/>
    </row>
    <row r="270" spans="24:56" ht="12.75" hidden="1">
      <c r="X270" s="212"/>
      <c r="Y270" s="210">
        <f>IF(Y268&lt;&gt;"",((Y268*Z269+Z268)*AC269)+((AB268*AC269+AC268)*Z269),((Z268)*AC269)+((AC268)*Z269))</f>
        <v>13</v>
      </c>
      <c r="Z270" s="224"/>
      <c r="AA270" s="224">
        <f>IF(Y270/Y271&lt;-100,4,IF(Y270/Y271&lt;-10,3,IF(Y270/Y271&lt;-1,2,IF(Y270/Y271&lt;10,1,IF(Y270/Y271&lt;100,2,IF(Y270/Y271&lt;1000,3,IF(Y270/Y271&lt;10000,4,IF(Y270/Y271&lt;100000,5))))))))</f>
        <v>1</v>
      </c>
      <c r="AB270" s="93">
        <f>IF(AD270+AE270=0,INT(AD270),IF(AD270&lt;&gt;"0",INT(AD270),""))</f>
      </c>
      <c r="AC270" s="93">
        <f>IF(AE268&lt;&gt;0,INT(AE268),"")</f>
        <v>13</v>
      </c>
      <c r="AD270" s="93" t="str">
        <f>MID(Z271,1,AA270)</f>
        <v>0</v>
      </c>
      <c r="AE270" s="93">
        <f>Z271-AD270</f>
        <v>0.9285714285714286</v>
      </c>
      <c r="AG270" s="93">
        <f>IF(AG268&lt;&gt;"",((AG268*AH269+AH268)*AK269)+((AJ268*AK269+AK268)*AH269),((AH268)*AK269)+((AK268)*AH269))</f>
        <v>8</v>
      </c>
      <c r="AI270" s="93">
        <f>IF(AG270/AG271&lt;-100,4,IF(AG270/AG271&lt;-10,3,IF(AG270/AG271&lt;-1,2,IF(AG270/AG271&lt;10,1,IF(AG270/AG271&lt;100,2,IF(AG270/AG271&lt;1000,3,IF(AG270/AG271&lt;10000,4,IF(AG270/AG271&lt;100000,5))))))))</f>
        <v>1</v>
      </c>
      <c r="AJ270" s="93">
        <f>IF(AL270+AM270=0,INT(AL270),IF(AL270&lt;&gt;"0",INT(AL270),""))</f>
      </c>
      <c r="AK270" s="93">
        <f>IF(AM268&lt;&gt;0,INT(AM268),"")</f>
        <v>8</v>
      </c>
      <c r="AL270" s="93" t="str">
        <f>MID(AH271,1,AI270)</f>
        <v>0</v>
      </c>
      <c r="AM270" s="93">
        <f>AH271-AL270</f>
        <v>0.6153846153846154</v>
      </c>
      <c r="AQ270" s="93">
        <f>IF(BZ176=BZ175,BZ176+1,IF(BZ176&lt;BZ175,BZ175+1,BZ176))</f>
        <v>1</v>
      </c>
      <c r="AR270" s="239"/>
      <c r="AS270" s="239"/>
      <c r="AT270" s="210">
        <f>IF(CC176=CC175,CC176+1,IF(CC176&lt;CC175,CC175+1,CC176))</f>
        <v>14</v>
      </c>
      <c r="AU270" s="210"/>
      <c r="AV270" s="211"/>
      <c r="AW270" s="212"/>
      <c r="AX270" s="239"/>
      <c r="AY270" s="210">
        <f>IF(CH176=CH175,CH176+1,IF(CH176&lt;CH175,CH175+1,CH176))</f>
        <v>1</v>
      </c>
      <c r="AZ270" s="239"/>
      <c r="BA270" s="239"/>
      <c r="BB270" s="210">
        <f>IF(CK176=CK175,CK176+1,IF(CK176&lt;CK175,CK175+1,CK176))</f>
        <v>13</v>
      </c>
      <c r="BC270" s="210"/>
      <c r="BD270" s="211"/>
    </row>
    <row r="271" spans="24:56" ht="12.75" hidden="1">
      <c r="X271" s="212"/>
      <c r="Y271" s="224">
        <f>Z269*AC269</f>
        <v>14</v>
      </c>
      <c r="Z271" s="224">
        <f>Y270/Y271</f>
        <v>0.9285714285714286</v>
      </c>
      <c r="AA271" s="224"/>
      <c r="AC271" s="93">
        <f>IF(AE268&lt;&gt;0,INT(AE269),"")</f>
        <v>14</v>
      </c>
      <c r="AG271" s="93">
        <f>AH269*AK269</f>
        <v>13</v>
      </c>
      <c r="AH271" s="93">
        <f>AG270/AG271</f>
        <v>0.6153846153846154</v>
      </c>
      <c r="AK271" s="93">
        <f>IF(AM268&lt;&gt;0,INT(AM269),"")</f>
        <v>13</v>
      </c>
      <c r="AQ271" s="93">
        <f>(AP269*AQ270+AQ269)/AQ270</f>
        <v>0</v>
      </c>
      <c r="AR271" s="210"/>
      <c r="AS271" s="210"/>
      <c r="AT271" s="210">
        <f>(AS269*AT270+AT269)/AT270</f>
        <v>0.9285714285714286</v>
      </c>
      <c r="AU271" s="210"/>
      <c r="AV271" s="211"/>
      <c r="AW271" s="212"/>
      <c r="AX271" s="210"/>
      <c r="AY271" s="210">
        <f>(AX269*AY270+AY269)/AY270</f>
        <v>0</v>
      </c>
      <c r="AZ271" s="210"/>
      <c r="BA271" s="210"/>
      <c r="BB271" s="210">
        <f>(BA269*BB270+BB269)/BB270</f>
        <v>0.6153846153846154</v>
      </c>
      <c r="BC271" s="210"/>
      <c r="BD271" s="211"/>
    </row>
    <row r="272" spans="24:56" ht="12.75" hidden="1">
      <c r="X272" s="227"/>
      <c r="Y272" s="230"/>
      <c r="Z272" s="230"/>
      <c r="AA272" s="230"/>
      <c r="AR272" s="210"/>
      <c r="AS272" s="210"/>
      <c r="AT272" s="210"/>
      <c r="AU272" s="210"/>
      <c r="AV272" s="211"/>
      <c r="AW272" s="212"/>
      <c r="AX272" s="210"/>
      <c r="AY272" s="210"/>
      <c r="AZ272" s="210"/>
      <c r="BA272" s="210"/>
      <c r="BB272" s="210"/>
      <c r="BC272" s="210"/>
      <c r="BD272" s="211"/>
    </row>
    <row r="273" spans="24:56" ht="12.75" hidden="1">
      <c r="X273" s="208" t="s">
        <v>29</v>
      </c>
      <c r="Y273" s="231">
        <f>IF(BH179=0,"",INT(BH179))</f>
      </c>
      <c r="Z273" s="231">
        <f>BI179</f>
        <v>12</v>
      </c>
      <c r="AA273" s="240" t="str">
        <f>BJ179</f>
        <v>  </v>
      </c>
      <c r="AB273" s="93">
        <f>IF(BK179=0,"",INT(BK179))</f>
      </c>
      <c r="AC273" s="93">
        <f>BL179</f>
        <v>0</v>
      </c>
      <c r="AD273" s="93" t="s">
        <v>16</v>
      </c>
      <c r="AE273" s="93">
        <f>VALUE(LEFT(TEXT(AE275,"???/???"),3))</f>
        <v>12</v>
      </c>
      <c r="AF273" s="93" t="s">
        <v>30</v>
      </c>
      <c r="AG273" s="93">
        <f>IF(BP179=0,"",INT(BP179))</f>
      </c>
      <c r="AH273" s="93">
        <f>BQ179</f>
        <v>3</v>
      </c>
      <c r="AI273" s="93" t="str">
        <f>BR179</f>
        <v>  </v>
      </c>
      <c r="AJ273" s="93">
        <f>IF(BS179=0,"",INT(BS179))</f>
      </c>
      <c r="AK273" s="93">
        <f>BT179</f>
        <v>0</v>
      </c>
      <c r="AL273" s="93" t="s">
        <v>16</v>
      </c>
      <c r="AM273" s="93">
        <f>VALUE(LEFT(TEXT(AM275,"???/???"),3))</f>
        <v>1</v>
      </c>
      <c r="AR273" s="225"/>
      <c r="AS273" s="225"/>
      <c r="AT273" s="225"/>
      <c r="AU273" s="225"/>
      <c r="AV273" s="226"/>
      <c r="AW273" s="227"/>
      <c r="AX273" s="225"/>
      <c r="AY273" s="225"/>
      <c r="AZ273" s="225"/>
      <c r="BA273" s="225"/>
      <c r="BB273" s="225"/>
      <c r="BC273" s="225"/>
      <c r="BD273" s="226"/>
    </row>
    <row r="274" spans="24:56" ht="12.75" hidden="1">
      <c r="X274" s="212"/>
      <c r="Y274" s="224"/>
      <c r="Z274" s="224">
        <f>BI180</f>
        <v>13</v>
      </c>
      <c r="AA274" s="241"/>
      <c r="AC274" s="93">
        <f>BL180</f>
        <v>1</v>
      </c>
      <c r="AE274" s="93">
        <f>VALUE(RIGHT(TEXT(AE275,"???/???"),3))</f>
        <v>13</v>
      </c>
      <c r="AH274" s="93">
        <f>BQ180</f>
        <v>12</v>
      </c>
      <c r="AK274" s="93">
        <f>BT180</f>
        <v>1</v>
      </c>
      <c r="AM274" s="93">
        <f>VALUE(RIGHT(TEXT(AM275,"???/???"),3))</f>
        <v>4</v>
      </c>
      <c r="AP274" s="93">
        <f>BY180</f>
        <v>0</v>
      </c>
      <c r="AQ274" s="93">
        <f>BZ180</f>
        <v>0</v>
      </c>
      <c r="AR274" s="238" t="str">
        <f>CA180</f>
        <v>+</v>
      </c>
      <c r="AS274" s="238">
        <f>CB180</f>
        <v>0</v>
      </c>
      <c r="AT274" s="206">
        <f>CC180</f>
        <v>12</v>
      </c>
      <c r="AU274" s="206"/>
      <c r="AV274" s="207"/>
      <c r="AW274" s="208"/>
      <c r="AX274" s="238">
        <f>CG180</f>
        <v>0</v>
      </c>
      <c r="AY274" s="206">
        <f>CH180</f>
        <v>0</v>
      </c>
      <c r="AZ274" s="238" t="str">
        <f>CI180</f>
        <v>+</v>
      </c>
      <c r="BA274" s="238">
        <f>CJ180</f>
        <v>0</v>
      </c>
      <c r="BB274" s="206">
        <f>CK180</f>
        <v>3</v>
      </c>
      <c r="BC274" s="206"/>
      <c r="BD274" s="207"/>
    </row>
    <row r="275" spans="24:56" ht="12.75" hidden="1">
      <c r="X275" s="212"/>
      <c r="Y275" s="210">
        <f>IF(Y273&lt;&gt;"",((Y273*Z274+Z273)*AC274)+((AB273*AC274+AC273)*Z274),((Z273)*AC274)+((AC273)*Z274))</f>
        <v>12</v>
      </c>
      <c r="Z275" s="224"/>
      <c r="AA275" s="224">
        <f>IF(Y275/Y276&lt;-100,4,IF(Y275/Y276&lt;-10,3,IF(Y275/Y276&lt;-1,2,IF(Y275/Y276&lt;10,1,IF(Y275/Y276&lt;100,2,IF(Y275/Y276&lt;1000,3,IF(Y275/Y276&lt;10000,4,IF(Y275/Y276&lt;100000,5))))))))</f>
        <v>1</v>
      </c>
      <c r="AB275" s="93">
        <f>IF(AD275+AE275=0,INT(AD275),IF(AD275&lt;&gt;"0",INT(AD275),""))</f>
      </c>
      <c r="AC275" s="93">
        <f>IF(AE273&lt;&gt;0,INT(AE273),"")</f>
        <v>12</v>
      </c>
      <c r="AD275" s="93" t="str">
        <f>MID(Z276,1,AA275)</f>
        <v>0</v>
      </c>
      <c r="AE275" s="93">
        <f>Z276-AD275</f>
        <v>0.9230769230769231</v>
      </c>
      <c r="AG275" s="93">
        <f>IF(AG273&lt;&gt;"",((AG273*AH274+AH273)*AK274)+((AJ273*AK274+AK273)*AH274),((AH273)*AK274)+((AK273)*AH274))</f>
        <v>3</v>
      </c>
      <c r="AI275" s="93">
        <f>IF(AG275/AG276&lt;-100,4,IF(AG275/AG276&lt;-10,3,IF(AG275/AG276&lt;-1,2,IF(AG275/AG276&lt;10,1,IF(AG275/AG276&lt;100,2,IF(AG275/AG276&lt;1000,3,IF(AG275/AG276&lt;10000,4,IF(AG275/AG276&lt;100000,5))))))))</f>
        <v>1</v>
      </c>
      <c r="AJ275" s="93">
        <f>IF(AL275+AM275=0,INT(AL275),IF(AL275&lt;&gt;"0",INT(AL275),""))</f>
      </c>
      <c r="AK275" s="93">
        <f>IF(AM273&lt;&gt;0,INT(AM273),"")</f>
        <v>1</v>
      </c>
      <c r="AL275" s="93" t="str">
        <f>MID(AH276,1,AI275)</f>
        <v>0</v>
      </c>
      <c r="AM275" s="93">
        <f>AH276-AL275</f>
        <v>0.25</v>
      </c>
      <c r="AQ275" s="93">
        <f>IF(BZ181=BZ180,BZ181+1,IF(BZ181&lt;BZ180,BZ180+1,BZ181))</f>
        <v>1</v>
      </c>
      <c r="AR275" s="239"/>
      <c r="AS275" s="239"/>
      <c r="AT275" s="210">
        <f>IF(CC181=CC180,CC181+1,IF(CC181&lt;CC180,CC180+1,CC181))</f>
        <v>13</v>
      </c>
      <c r="AU275" s="210"/>
      <c r="AV275" s="211"/>
      <c r="AW275" s="212"/>
      <c r="AX275" s="239"/>
      <c r="AY275" s="210">
        <f>IF(CH181=CH180,CH181+1,IF(CH181&lt;CH180,CH180+1,CH181))</f>
        <v>1</v>
      </c>
      <c r="AZ275" s="239"/>
      <c r="BA275" s="239"/>
      <c r="BB275" s="210">
        <f>IF(CK181=CK180,CK181+1,IF(CK181&lt;CK180,CK180+1,CK181))</f>
        <v>12</v>
      </c>
      <c r="BC275" s="210"/>
      <c r="BD275" s="211"/>
    </row>
    <row r="276" spans="24:56" ht="12.75" hidden="1">
      <c r="X276" s="212"/>
      <c r="Y276" s="224">
        <f>Z274*AC274</f>
        <v>13</v>
      </c>
      <c r="Z276" s="224">
        <f>Y275/Y276</f>
        <v>0.9230769230769231</v>
      </c>
      <c r="AA276" s="224"/>
      <c r="AC276" s="93">
        <f>IF(AE273&lt;&gt;0,INT(AE274),"")</f>
        <v>13</v>
      </c>
      <c r="AG276" s="93">
        <f>AH274*AK274</f>
        <v>12</v>
      </c>
      <c r="AH276" s="93">
        <f>AG275/AG276</f>
        <v>0.25</v>
      </c>
      <c r="AK276" s="93">
        <f>IF(AM273&lt;&gt;0,INT(AM274),"")</f>
        <v>4</v>
      </c>
      <c r="AQ276" s="93">
        <f>(AP274*AQ275+AQ274)/AQ275</f>
        <v>0</v>
      </c>
      <c r="AR276" s="210"/>
      <c r="AS276" s="210"/>
      <c r="AT276" s="210">
        <f>(AS274*AT275+AT274)/AT275</f>
        <v>0.9230769230769231</v>
      </c>
      <c r="AU276" s="210"/>
      <c r="AV276" s="211"/>
      <c r="AW276" s="212"/>
      <c r="AX276" s="210"/>
      <c r="AY276" s="210">
        <f>(AX274*AY275+AY274)/AY275</f>
        <v>0</v>
      </c>
      <c r="AZ276" s="210"/>
      <c r="BA276" s="210"/>
      <c r="BB276" s="210">
        <f>(BA274*BB275+BB274)/BB275</f>
        <v>0.25</v>
      </c>
      <c r="BC276" s="210"/>
      <c r="BD276" s="211"/>
    </row>
    <row r="277" spans="24:56" ht="12.75" hidden="1">
      <c r="X277" s="227"/>
      <c r="Y277" s="230"/>
      <c r="Z277" s="230"/>
      <c r="AA277" s="230"/>
      <c r="AR277" s="210"/>
      <c r="AS277" s="210"/>
      <c r="AT277" s="210"/>
      <c r="AU277" s="210"/>
      <c r="AV277" s="211"/>
      <c r="AW277" s="212"/>
      <c r="AX277" s="210"/>
      <c r="AY277" s="210"/>
      <c r="AZ277" s="210"/>
      <c r="BA277" s="210"/>
      <c r="BB277" s="210"/>
      <c r="BC277" s="210"/>
      <c r="BD277" s="211"/>
    </row>
    <row r="278" spans="24:56" ht="12.75" hidden="1">
      <c r="X278" s="208" t="s">
        <v>31</v>
      </c>
      <c r="Y278" s="231">
        <f>IF(BH184=0,"",INT(BH184))</f>
      </c>
      <c r="Z278" s="231">
        <f>BI184</f>
        <v>11</v>
      </c>
      <c r="AA278" s="240" t="str">
        <f>BJ184</f>
        <v>  </v>
      </c>
      <c r="AB278" s="93">
        <f>IF(BK184=0,"",INT(BK184))</f>
      </c>
      <c r="AC278" s="93">
        <f>BL184</f>
        <v>0</v>
      </c>
      <c r="AD278" s="93" t="s">
        <v>16</v>
      </c>
      <c r="AE278" s="93">
        <f>VALUE(LEFT(TEXT(AE280,"???/???"),3))</f>
        <v>11</v>
      </c>
      <c r="AF278" s="93" t="s">
        <v>32</v>
      </c>
      <c r="AG278" s="93">
        <f>IF(BP184=0,"",INT(BP184))</f>
      </c>
      <c r="AH278" s="93">
        <f>BQ184</f>
        <v>9</v>
      </c>
      <c r="AI278" s="93" t="str">
        <f>BR184</f>
        <v>  </v>
      </c>
      <c r="AJ278" s="93">
        <f>IF(BS184=0,"",INT(BS184))</f>
      </c>
      <c r="AK278" s="93">
        <f>BT184</f>
        <v>0</v>
      </c>
      <c r="AL278" s="93" t="s">
        <v>16</v>
      </c>
      <c r="AM278" s="93">
        <f>VALUE(LEFT(TEXT(AM280,"???/???"),3))</f>
        <v>9</v>
      </c>
      <c r="AR278" s="225"/>
      <c r="AS278" s="225"/>
      <c r="AT278" s="225"/>
      <c r="AU278" s="225"/>
      <c r="AV278" s="226"/>
      <c r="AW278" s="227"/>
      <c r="AX278" s="225"/>
      <c r="AY278" s="225"/>
      <c r="AZ278" s="225"/>
      <c r="BA278" s="225"/>
      <c r="BB278" s="225"/>
      <c r="BC278" s="225"/>
      <c r="BD278" s="226"/>
    </row>
    <row r="279" spans="24:56" ht="12.75" hidden="1">
      <c r="X279" s="212"/>
      <c r="Y279" s="224"/>
      <c r="Z279" s="224">
        <f>BI185</f>
        <v>12</v>
      </c>
      <c r="AA279" s="241"/>
      <c r="AC279" s="93">
        <f>BL185</f>
        <v>1</v>
      </c>
      <c r="AE279" s="93">
        <f>VALUE(RIGHT(TEXT(AE280,"???/???"),3))</f>
        <v>12</v>
      </c>
      <c r="AH279" s="93">
        <f>BQ185</f>
        <v>10</v>
      </c>
      <c r="AK279" s="93">
        <f>BT185</f>
        <v>1</v>
      </c>
      <c r="AM279" s="93">
        <f>VALUE(RIGHT(TEXT(AM280,"???/???"),3))</f>
        <v>10</v>
      </c>
      <c r="AP279" s="93">
        <f>BY185</f>
        <v>0</v>
      </c>
      <c r="AQ279" s="93">
        <f>BZ185</f>
        <v>0</v>
      </c>
      <c r="AR279" s="238" t="str">
        <f>CA185</f>
        <v>+</v>
      </c>
      <c r="AS279" s="238">
        <f>CB185</f>
        <v>0</v>
      </c>
      <c r="AT279" s="206">
        <f>CC185</f>
        <v>11</v>
      </c>
      <c r="AU279" s="206"/>
      <c r="AV279" s="207"/>
      <c r="AW279" s="208"/>
      <c r="AX279" s="238">
        <f>CG185</f>
        <v>0</v>
      </c>
      <c r="AY279" s="206">
        <f>CH185</f>
        <v>0</v>
      </c>
      <c r="AZ279" s="238" t="str">
        <f>CI185</f>
        <v>+</v>
      </c>
      <c r="BA279" s="238">
        <f>CJ185</f>
        <v>0</v>
      </c>
      <c r="BB279" s="206">
        <f>CK185</f>
        <v>9</v>
      </c>
      <c r="BC279" s="206"/>
      <c r="BD279" s="207"/>
    </row>
    <row r="280" spans="24:56" ht="12.75" hidden="1">
      <c r="X280" s="212"/>
      <c r="Y280" s="210">
        <f>IF(Y278&lt;&gt;"",((Y278*Z279+Z278)*AC279)+((AB278*AC279+AC278)*Z279),((Z278)*AC279)+((AC278)*Z279))</f>
        <v>11</v>
      </c>
      <c r="Z280" s="224"/>
      <c r="AA280" s="224">
        <f>IF(Y280/Y281&lt;-100,4,IF(Y280/Y281&lt;-10,3,IF(Y280/Y281&lt;-1,2,IF(Y280/Y281&lt;10,1,IF(Y280/Y281&lt;100,2,IF(Y280/Y281&lt;1000,3,IF(Y280/Y281&lt;10000,4,IF(Y280/Y281&lt;100000,5))))))))</f>
        <v>1</v>
      </c>
      <c r="AB280" s="93">
        <f>IF(AD280+AE280=0,INT(AD280),IF(AD280&lt;&gt;"0",INT(AD280),""))</f>
      </c>
      <c r="AC280" s="93">
        <f>IF(AE278&lt;&gt;0,INT(AE278),"")</f>
        <v>11</v>
      </c>
      <c r="AD280" s="93" t="str">
        <f>MID(Z281,1,AA280)</f>
        <v>0</v>
      </c>
      <c r="AE280" s="93">
        <f>Z281-AD280</f>
        <v>0.9166666666666666</v>
      </c>
      <c r="AG280" s="93">
        <f>IF(AG278&lt;&gt;"",((AG278*AH279+AH278)*AK279)+((AJ278*AK279+AK278)*AH279),((AH278)*AK279)+((AK278)*AH279))</f>
        <v>9</v>
      </c>
      <c r="AI280" s="93">
        <f>IF(AG280/AG281&lt;-100,4,IF(AG280/AG281&lt;-10,3,IF(AG280/AG281&lt;-1,2,IF(AG280/AG281&lt;10,1,IF(AG280/AG281&lt;100,2,IF(AG280/AG281&lt;1000,3,IF(AG280/AG281&lt;10000,4,IF(AG280/AG281&lt;100000,5))))))))</f>
        <v>1</v>
      </c>
      <c r="AJ280" s="93">
        <f>IF(AL280+AM280=0,INT(AL280),IF(AL280&lt;&gt;"0",INT(AL280),""))</f>
      </c>
      <c r="AK280" s="93">
        <f>IF(AM278&lt;&gt;0,INT(AM278),"")</f>
        <v>9</v>
      </c>
      <c r="AL280" s="93" t="str">
        <f>MID(AH281,1,AI280)</f>
        <v>0</v>
      </c>
      <c r="AM280" s="93">
        <f>AH281-AL280</f>
        <v>0.9</v>
      </c>
      <c r="AQ280" s="93">
        <f>IF(BZ186=BZ185,BZ186+1,IF(BZ186&lt;BZ185,BZ185+1,BZ186))</f>
        <v>1</v>
      </c>
      <c r="AR280" s="239"/>
      <c r="AS280" s="239"/>
      <c r="AT280" s="210">
        <f>IF(CC186=CC185,CC186+1,IF(CC186&lt;CC185,CC185+1,CC186))</f>
        <v>12</v>
      </c>
      <c r="AU280" s="210"/>
      <c r="AV280" s="211"/>
      <c r="AW280" s="212"/>
      <c r="AX280" s="239"/>
      <c r="AY280" s="210">
        <f>IF(CH186=CH185,CH186+1,IF(CH186&lt;CH185,CH185+1,CH186))</f>
        <v>1</v>
      </c>
      <c r="AZ280" s="239"/>
      <c r="BA280" s="239"/>
      <c r="BB280" s="210">
        <f>IF(CK186=CK185,CK186+1,IF(CK186&lt;CK185,CK185+1,CK186))</f>
        <v>10</v>
      </c>
      <c r="BC280" s="210"/>
      <c r="BD280" s="211"/>
    </row>
    <row r="281" spans="24:56" ht="12.75" hidden="1">
      <c r="X281" s="212"/>
      <c r="Y281" s="224">
        <f>Z279*AC279</f>
        <v>12</v>
      </c>
      <c r="Z281" s="224">
        <f>Y280/Y281</f>
        <v>0.9166666666666666</v>
      </c>
      <c r="AA281" s="224"/>
      <c r="AC281" s="93">
        <f>IF(AE278&lt;&gt;0,INT(AE279),"")</f>
        <v>12</v>
      </c>
      <c r="AG281" s="93">
        <f>AH279*AK279</f>
        <v>10</v>
      </c>
      <c r="AH281" s="93">
        <f>AG280/AG281</f>
        <v>0.9</v>
      </c>
      <c r="AK281" s="93">
        <f>IF(AM278&lt;&gt;0,INT(AM279),"")</f>
        <v>10</v>
      </c>
      <c r="AQ281" s="93">
        <f>(AP279*AQ280+AQ279)/AQ280</f>
        <v>0</v>
      </c>
      <c r="AR281" s="210"/>
      <c r="AS281" s="210"/>
      <c r="AT281" s="210">
        <f>(AS279*AT280+AT279)/AT280</f>
        <v>0.9166666666666666</v>
      </c>
      <c r="AU281" s="210"/>
      <c r="AV281" s="211"/>
      <c r="AW281" s="212"/>
      <c r="AX281" s="210"/>
      <c r="AY281" s="210">
        <f>(AX279*AY280+AY279)/AY280</f>
        <v>0</v>
      </c>
      <c r="AZ281" s="210"/>
      <c r="BA281" s="210"/>
      <c r="BB281" s="210">
        <f>(BA279*BB280+BB279)/BB280</f>
        <v>0.9</v>
      </c>
      <c r="BC281" s="210"/>
      <c r="BD281" s="211"/>
    </row>
    <row r="282" spans="24:56" ht="12.75" hidden="1">
      <c r="X282" s="227"/>
      <c r="Y282" s="230"/>
      <c r="Z282" s="230"/>
      <c r="AA282" s="230"/>
      <c r="AR282" s="210"/>
      <c r="AS282" s="210"/>
      <c r="AT282" s="210"/>
      <c r="AU282" s="210"/>
      <c r="AV282" s="211"/>
      <c r="AW282" s="212"/>
      <c r="AX282" s="210"/>
      <c r="AY282" s="210"/>
      <c r="AZ282" s="210"/>
      <c r="BA282" s="210"/>
      <c r="BB282" s="210"/>
      <c r="BC282" s="210"/>
      <c r="BD282" s="211"/>
    </row>
    <row r="283" spans="24:56" ht="12.75" hidden="1">
      <c r="X283" s="208" t="s">
        <v>33</v>
      </c>
      <c r="Y283" s="231">
        <f>IF(BH189=0,"",INT(BH189))</f>
      </c>
      <c r="Z283" s="231">
        <f>BI189</f>
        <v>14</v>
      </c>
      <c r="AA283" s="240" t="str">
        <f>BJ189</f>
        <v>  </v>
      </c>
      <c r="AB283" s="93">
        <f>IF(BK189=0,"",INT(BK189))</f>
      </c>
      <c r="AC283" s="93">
        <f>BL189</f>
        <v>0</v>
      </c>
      <c r="AD283" s="93" t="s">
        <v>16</v>
      </c>
      <c r="AE283" s="93">
        <f>VALUE(LEFT(TEXT(AE285,"???/???"),3))</f>
        <v>14</v>
      </c>
      <c r="AF283" s="93" t="s">
        <v>34</v>
      </c>
      <c r="AG283" s="93">
        <f>IF(BP189=0,"",INT(BP189))</f>
      </c>
      <c r="AH283" s="93">
        <f>BQ189</f>
        <v>3</v>
      </c>
      <c r="AI283" s="93" t="str">
        <f>BR189</f>
        <v>  </v>
      </c>
      <c r="AJ283" s="93">
        <f>IF(BS189=0,"",INT(BS189))</f>
      </c>
      <c r="AK283" s="93">
        <f>BT189</f>
        <v>0</v>
      </c>
      <c r="AL283" s="93" t="s">
        <v>16</v>
      </c>
      <c r="AM283" s="93">
        <f>VALUE(LEFT(TEXT(AM285,"???/???"),3))</f>
        <v>3</v>
      </c>
      <c r="AR283" s="225"/>
      <c r="AS283" s="225"/>
      <c r="AT283" s="225"/>
      <c r="AU283" s="225"/>
      <c r="AV283" s="226"/>
      <c r="AW283" s="227"/>
      <c r="AX283" s="225"/>
      <c r="AY283" s="225"/>
      <c r="AZ283" s="225"/>
      <c r="BA283" s="225"/>
      <c r="BB283" s="225"/>
      <c r="BC283" s="225"/>
      <c r="BD283" s="226"/>
    </row>
    <row r="284" spans="24:56" ht="12.75" hidden="1">
      <c r="X284" s="212"/>
      <c r="Y284" s="224"/>
      <c r="Z284" s="224">
        <f>BI190</f>
        <v>15</v>
      </c>
      <c r="AA284" s="241"/>
      <c r="AC284" s="93">
        <f>BL190</f>
        <v>1</v>
      </c>
      <c r="AE284" s="93">
        <f>VALUE(RIGHT(TEXT(AE285,"???/???"),3))</f>
        <v>15</v>
      </c>
      <c r="AH284" s="93">
        <f>BQ190</f>
        <v>4</v>
      </c>
      <c r="AK284" s="93">
        <f>BT190</f>
        <v>1</v>
      </c>
      <c r="AM284" s="93">
        <f>VALUE(RIGHT(TEXT(AM285,"???/???"),3))</f>
        <v>4</v>
      </c>
      <c r="AP284" s="93">
        <f>BY190</f>
        <v>0</v>
      </c>
      <c r="AQ284" s="93">
        <f>BZ190</f>
        <v>0</v>
      </c>
      <c r="AR284" s="238" t="str">
        <f>CA190</f>
        <v>+</v>
      </c>
      <c r="AS284" s="238">
        <f>CB190</f>
        <v>0</v>
      </c>
      <c r="AT284" s="206">
        <f>CC190</f>
        <v>14</v>
      </c>
      <c r="AU284" s="206"/>
      <c r="AV284" s="207"/>
      <c r="AW284" s="208"/>
      <c r="AX284" s="238">
        <f>CG190</f>
        <v>0</v>
      </c>
      <c r="AY284" s="206">
        <f>CH190</f>
        <v>0</v>
      </c>
      <c r="AZ284" s="238" t="str">
        <f>CI190</f>
        <v>+</v>
      </c>
      <c r="BA284" s="238">
        <f>CJ190</f>
        <v>0</v>
      </c>
      <c r="BB284" s="206">
        <f>CK190</f>
        <v>3</v>
      </c>
      <c r="BC284" s="206"/>
      <c r="BD284" s="207"/>
    </row>
    <row r="285" spans="24:56" ht="12.75" hidden="1">
      <c r="X285" s="212"/>
      <c r="Y285" s="210">
        <f>IF(Y283&lt;&gt;"",((Y283*Z284+Z283)*AC284)+((AB283*AC284+AC283)*Z284),((Z283)*AC284)+((AC283)*Z284))</f>
        <v>14</v>
      </c>
      <c r="Z285" s="224"/>
      <c r="AA285" s="224">
        <f>IF(Y285/Y286&lt;-100,4,IF(Y285/Y286&lt;-10,3,IF(Y285/Y286&lt;-1,2,IF(Y285/Y286&lt;10,1,IF(Y285/Y286&lt;100,2,IF(Y285/Y286&lt;1000,3,IF(Y285/Y286&lt;10000,4,IF(Y285/Y286&lt;100000,5))))))))</f>
        <v>1</v>
      </c>
      <c r="AB285" s="93">
        <f>IF(AD285+AE285=0,INT(AD285),IF(AD285&lt;&gt;"0",INT(AD285),""))</f>
      </c>
      <c r="AC285" s="93">
        <f>IF(AE283&lt;&gt;0,INT(AE283),"")</f>
        <v>14</v>
      </c>
      <c r="AD285" s="93" t="str">
        <f>MID(Z286,1,AA285)</f>
        <v>0</v>
      </c>
      <c r="AE285" s="93">
        <f>Z286-AD285</f>
        <v>0.9333333333333333</v>
      </c>
      <c r="AG285" s="93">
        <f>IF(AG283&lt;&gt;"",((AG283*AH284+AH283)*AK284)+((AJ283*AK284+AK283)*AH284),((AH283)*AK284)+((AK283)*AH284))</f>
        <v>3</v>
      </c>
      <c r="AI285" s="93">
        <f>IF(AG285/AG286&lt;-100,4,IF(AG285/AG286&lt;-10,3,IF(AG285/AG286&lt;-1,2,IF(AG285/AG286&lt;10,1,IF(AG285/AG286&lt;100,2,IF(AG285/AG286&lt;1000,3,IF(AG285/AG286&lt;10000,4,IF(AG285/AG286&lt;100000,5))))))))</f>
        <v>1</v>
      </c>
      <c r="AJ285" s="93">
        <f>IF(AL285+AM285=0,INT(AL285),IF(AL285&lt;&gt;"0",INT(AL285),""))</f>
      </c>
      <c r="AK285" s="93">
        <f>IF(AM283&lt;&gt;0,INT(AM283),"")</f>
        <v>3</v>
      </c>
      <c r="AL285" s="93" t="str">
        <f>MID(AH286,1,AI285)</f>
        <v>0</v>
      </c>
      <c r="AM285" s="93">
        <f>AH286-AL285</f>
        <v>0.75</v>
      </c>
      <c r="AQ285" s="93">
        <f>IF(BZ191=BZ190,BZ191+1,IF(BZ191&lt;BZ190,BZ190+1,BZ191))</f>
        <v>1</v>
      </c>
      <c r="AR285" s="239"/>
      <c r="AS285" s="239"/>
      <c r="AT285" s="210">
        <f>IF(CC191=CC190,CC191+1,IF(CC191&lt;CC190,CC190+1,CC191))</f>
        <v>15</v>
      </c>
      <c r="AU285" s="210"/>
      <c r="AV285" s="211"/>
      <c r="AW285" s="212"/>
      <c r="AX285" s="239"/>
      <c r="AY285" s="210">
        <f>IF(CH191=CH190,CH191+1,IF(CH191&lt;CH190,CH190+1,CH191))</f>
        <v>1</v>
      </c>
      <c r="AZ285" s="239"/>
      <c r="BA285" s="239"/>
      <c r="BB285" s="210">
        <f>IF(CK191=CK190,CK191+1,IF(CK191&lt;CK190,CK190+1,CK191))</f>
        <v>4</v>
      </c>
      <c r="BC285" s="210"/>
      <c r="BD285" s="211"/>
    </row>
    <row r="286" spans="24:56" ht="12.75" hidden="1">
      <c r="X286" s="212"/>
      <c r="Y286" s="224">
        <f>Z284*AC284</f>
        <v>15</v>
      </c>
      <c r="Z286" s="224">
        <f>Y285/Y286</f>
        <v>0.9333333333333333</v>
      </c>
      <c r="AA286" s="224"/>
      <c r="AC286" s="93">
        <f>IF(AE283&lt;&gt;0,INT(AE284),"")</f>
        <v>15</v>
      </c>
      <c r="AG286" s="93">
        <f>AH284*AK284</f>
        <v>4</v>
      </c>
      <c r="AH286" s="93">
        <f>AG285/AG286</f>
        <v>0.75</v>
      </c>
      <c r="AK286" s="93">
        <f>IF(AM283&lt;&gt;0,INT(AM284),"")</f>
        <v>4</v>
      </c>
      <c r="AQ286" s="93">
        <f>(AP284*AQ285+AQ284)/AQ285</f>
        <v>0</v>
      </c>
      <c r="AR286" s="210"/>
      <c r="AS286" s="210"/>
      <c r="AT286" s="210">
        <f>(AS284*AT285+AT284)/AT285</f>
        <v>0.9333333333333333</v>
      </c>
      <c r="AU286" s="210"/>
      <c r="AV286" s="211"/>
      <c r="AW286" s="212"/>
      <c r="AX286" s="210"/>
      <c r="AY286" s="210">
        <f>(AX284*AY285+AY284)/AY285</f>
        <v>0</v>
      </c>
      <c r="AZ286" s="210"/>
      <c r="BA286" s="210"/>
      <c r="BB286" s="210">
        <f>(BA284*BB285+BB284)/BB285</f>
        <v>0.75</v>
      </c>
      <c r="BC286" s="210"/>
      <c r="BD286" s="211"/>
    </row>
    <row r="287" spans="24:56" ht="12.75" hidden="1">
      <c r="X287" s="227"/>
      <c r="Y287" s="230"/>
      <c r="Z287" s="230"/>
      <c r="AA287" s="230"/>
      <c r="AR287" s="210"/>
      <c r="AS287" s="210"/>
      <c r="AT287" s="210"/>
      <c r="AU287" s="210"/>
      <c r="AV287" s="211"/>
      <c r="AW287" s="212"/>
      <c r="AX287" s="210"/>
      <c r="AY287" s="210"/>
      <c r="AZ287" s="210"/>
      <c r="BA287" s="210"/>
      <c r="BB287" s="210"/>
      <c r="BC287" s="210"/>
      <c r="BD287" s="211"/>
    </row>
    <row r="288" spans="24:56" ht="12.75" hidden="1">
      <c r="X288" s="208" t="s">
        <v>33</v>
      </c>
      <c r="Y288" s="231">
        <f>IF(BH194=0,"",INT(BH194))</f>
      </c>
      <c r="Z288" s="231">
        <f>BI194</f>
        <v>8</v>
      </c>
      <c r="AA288" s="240" t="str">
        <f>BJ194</f>
        <v>  </v>
      </c>
      <c r="AB288" s="93">
        <f>IF(BK194=0,"",INT(BK194))</f>
      </c>
      <c r="AC288" s="93">
        <f>BL194</f>
        <v>0</v>
      </c>
      <c r="AD288" s="93" t="s">
        <v>16</v>
      </c>
      <c r="AE288" s="93">
        <f>VALUE(LEFT(TEXT(AE290,"???/???"),3))</f>
        <v>8</v>
      </c>
      <c r="AF288" s="93" t="s">
        <v>34</v>
      </c>
      <c r="AG288" s="93">
        <f>IF(BP194=0,"",INT(BP194))</f>
      </c>
      <c r="AH288" s="93">
        <f>BQ194</f>
        <v>11</v>
      </c>
      <c r="AI288" s="93" t="str">
        <f>BR194</f>
        <v>  </v>
      </c>
      <c r="AJ288" s="93">
        <f>IF(BS194=0,"",INT(BS194))</f>
      </c>
      <c r="AK288" s="93">
        <f>BT194</f>
        <v>0</v>
      </c>
      <c r="AL288" s="93" t="s">
        <v>16</v>
      </c>
      <c r="AM288" s="93">
        <f>VALUE(LEFT(TEXT(AM290,"???/???"),3))</f>
        <v>11</v>
      </c>
      <c r="AR288" s="225"/>
      <c r="AS288" s="225"/>
      <c r="AT288" s="225"/>
      <c r="AU288" s="225"/>
      <c r="AV288" s="226"/>
      <c r="AW288" s="227"/>
      <c r="AX288" s="225"/>
      <c r="AY288" s="225"/>
      <c r="AZ288" s="225"/>
      <c r="BA288" s="225"/>
      <c r="BB288" s="225"/>
      <c r="BC288" s="225"/>
      <c r="BD288" s="226"/>
    </row>
    <row r="289" spans="24:56" ht="12.75" hidden="1">
      <c r="X289" s="212"/>
      <c r="Y289" s="224"/>
      <c r="Z289" s="224">
        <f>BI195</f>
        <v>11</v>
      </c>
      <c r="AA289" s="241"/>
      <c r="AC289" s="93">
        <f>BL195</f>
        <v>1</v>
      </c>
      <c r="AE289" s="93">
        <f>VALUE(RIGHT(TEXT(AE290,"???/???"),3))</f>
        <v>11</v>
      </c>
      <c r="AH289" s="93">
        <f>BQ195</f>
        <v>13</v>
      </c>
      <c r="AK289" s="93">
        <f>BT195</f>
        <v>1</v>
      </c>
      <c r="AM289" s="93">
        <f>VALUE(RIGHT(TEXT(AM290,"???/???"),3))</f>
        <v>13</v>
      </c>
      <c r="AP289" s="93">
        <f>BY195</f>
        <v>0</v>
      </c>
      <c r="AQ289" s="93">
        <f>BZ195</f>
        <v>0</v>
      </c>
      <c r="AR289" s="238" t="str">
        <f>CA195</f>
        <v>+</v>
      </c>
      <c r="AS289" s="238">
        <f>CB195</f>
        <v>0</v>
      </c>
      <c r="AT289" s="206">
        <f>CC195</f>
        <v>8</v>
      </c>
      <c r="AU289" s="206"/>
      <c r="AV289" s="207"/>
      <c r="AW289" s="208"/>
      <c r="AX289" s="238">
        <f>CG195</f>
        <v>0</v>
      </c>
      <c r="AY289" s="206">
        <f>CH195</f>
        <v>0</v>
      </c>
      <c r="AZ289" s="238" t="str">
        <f>CI195</f>
        <v>+</v>
      </c>
      <c r="BA289" s="238">
        <f>CJ195</f>
        <v>0</v>
      </c>
      <c r="BB289" s="206">
        <f>CK195</f>
        <v>11</v>
      </c>
      <c r="BC289" s="206"/>
      <c r="BD289" s="207"/>
    </row>
    <row r="290" spans="24:56" ht="12.75" hidden="1">
      <c r="X290" s="212"/>
      <c r="Y290" s="210">
        <f>IF(Y288&lt;&gt;"",((Y288*Z289+Z288)*AC289)+((AB288*AC289+AC288)*Z289),((Z288)*AC289)+((AC288)*Z289))</f>
        <v>8</v>
      </c>
      <c r="Z290" s="224"/>
      <c r="AA290" s="224">
        <f>IF(Y290/Y291&lt;-100,4,IF(Y290/Y291&lt;-10,3,IF(Y290/Y291&lt;-1,2,IF(Y290/Y291&lt;10,1,IF(Y290/Y291&lt;100,2,IF(Y290/Y291&lt;1000,3,IF(Y290/Y291&lt;10000,4,IF(Y290/Y291&lt;100000,5))))))))</f>
        <v>1</v>
      </c>
      <c r="AB290" s="93">
        <f>IF(AD290+AE290=0,INT(AD290),IF(AD290&lt;&gt;"0",INT(AD290),""))</f>
      </c>
      <c r="AC290" s="93">
        <f>IF(AE288&lt;&gt;0,INT(AE288),"")</f>
        <v>8</v>
      </c>
      <c r="AD290" s="93" t="str">
        <f>MID(Z291,1,AA290)</f>
        <v>0</v>
      </c>
      <c r="AE290" s="93">
        <f>Z291-AD290</f>
        <v>0.7272727272727273</v>
      </c>
      <c r="AG290" s="93">
        <f>IF(AG288&lt;&gt;"",((AG288*AH289+AH288)*AK289)+((AJ288*AK289+AK288)*AH289),((AH288)*AK289)+((AK288)*AH289))</f>
        <v>11</v>
      </c>
      <c r="AI290" s="93">
        <f>IF(AG290/AG291&lt;-100,4,IF(AG290/AG291&lt;-10,3,IF(AG290/AG291&lt;-1,2,IF(AG290/AG291&lt;10,1,IF(AG290/AG291&lt;100,2,IF(AG290/AG291&lt;1000,3,IF(AG290/AG291&lt;10000,4,IF(AG290/AG291&lt;100000,5))))))))</f>
        <v>1</v>
      </c>
      <c r="AJ290" s="93">
        <f>IF(AL290+AM290=0,INT(AL290),IF(AL290&lt;&gt;"0",INT(AL290),""))</f>
      </c>
      <c r="AK290" s="93">
        <f>IF(AM288&lt;&gt;0,INT(AM288),"")</f>
        <v>11</v>
      </c>
      <c r="AL290" s="93" t="str">
        <f>MID(AH291,1,AI290)</f>
        <v>0</v>
      </c>
      <c r="AM290" s="93">
        <f>AH291-AL290</f>
        <v>0.8461538461538461</v>
      </c>
      <c r="AQ290" s="93">
        <f>IF(BZ196=BZ195,BZ196+1,IF(BZ196&lt;BZ195,BZ195+1,BZ196))</f>
        <v>1</v>
      </c>
      <c r="AR290" s="239"/>
      <c r="AS290" s="239"/>
      <c r="AT290" s="210">
        <f>IF(CC196=CC195,CC196+1,IF(CC196&lt;CC195,CC195+1,CC196))</f>
        <v>11</v>
      </c>
      <c r="AU290" s="210"/>
      <c r="AV290" s="211"/>
      <c r="AW290" s="212"/>
      <c r="AX290" s="239"/>
      <c r="AY290" s="210">
        <f>IF(CH196=CH195,CH196+1,IF(CH196&lt;CH195,CH195+1,CH196))</f>
        <v>1</v>
      </c>
      <c r="AZ290" s="239"/>
      <c r="BA290" s="239"/>
      <c r="BB290" s="210">
        <f>IF(CK196=CK195,CK196+1,IF(CK196&lt;CK195,CK195+1,CK196))</f>
        <v>13</v>
      </c>
      <c r="BC290" s="210"/>
      <c r="BD290" s="211"/>
    </row>
    <row r="291" spans="24:56" ht="12.75" hidden="1">
      <c r="X291" s="212"/>
      <c r="Y291" s="224">
        <f>Z289*AC289</f>
        <v>11</v>
      </c>
      <c r="Z291" s="224">
        <f>Y290/Y291</f>
        <v>0.7272727272727273</v>
      </c>
      <c r="AA291" s="224"/>
      <c r="AC291" s="93">
        <f>IF(AE288&lt;&gt;0,INT(AE289),"")</f>
        <v>11</v>
      </c>
      <c r="AG291" s="93">
        <f>AH289*AK289</f>
        <v>13</v>
      </c>
      <c r="AH291" s="93">
        <f>AG290/AG291</f>
        <v>0.8461538461538461</v>
      </c>
      <c r="AK291" s="93">
        <f>IF(AM288&lt;&gt;0,INT(AM289),"")</f>
        <v>13</v>
      </c>
      <c r="AQ291" s="93">
        <f>(AP289*AQ290+AQ289)/AQ290</f>
        <v>0</v>
      </c>
      <c r="AR291" s="210"/>
      <c r="AS291" s="210"/>
      <c r="AT291" s="210">
        <f>(AS289*AT290+AT289)/AT290</f>
        <v>0.7272727272727273</v>
      </c>
      <c r="AU291" s="210"/>
      <c r="AV291" s="211"/>
      <c r="AW291" s="212"/>
      <c r="AX291" s="210"/>
      <c r="AY291" s="210">
        <f>(AX289*AY290+AY289)/AY290</f>
        <v>0</v>
      </c>
      <c r="AZ291" s="210"/>
      <c r="BA291" s="210"/>
      <c r="BB291" s="210">
        <f>(BA289*BB290+BB289)/BB290</f>
        <v>0.8461538461538461</v>
      </c>
      <c r="BC291" s="210"/>
      <c r="BD291" s="211"/>
    </row>
    <row r="292" spans="24:56" ht="12.75" hidden="1">
      <c r="X292" s="227"/>
      <c r="Y292" s="230"/>
      <c r="Z292" s="230"/>
      <c r="AA292" s="230"/>
      <c r="AR292" s="210"/>
      <c r="AS292" s="210"/>
      <c r="AT292" s="210"/>
      <c r="AU292" s="210"/>
      <c r="AV292" s="211"/>
      <c r="AW292" s="212"/>
      <c r="AX292" s="210"/>
      <c r="AY292" s="210"/>
      <c r="AZ292" s="210"/>
      <c r="BA292" s="210"/>
      <c r="BB292" s="210"/>
      <c r="BC292" s="210"/>
      <c r="BD292" s="211"/>
    </row>
  </sheetData>
  <sheetProtection password="85BF" sheet="1" objects="1" scenarios="1" selectLockedCells="1"/>
  <mergeCells count="330">
    <mergeCell ref="AZ138:AZ139"/>
    <mergeCell ref="BA123:BA124"/>
    <mergeCell ref="BA128:BA129"/>
    <mergeCell ref="BA133:BA134"/>
    <mergeCell ref="BA143:BA144"/>
    <mergeCell ref="AZ143:AZ144"/>
    <mergeCell ref="BA138:BA139"/>
    <mergeCell ref="AS123:AS124"/>
    <mergeCell ref="AS143:AS144"/>
    <mergeCell ref="AX143:AX144"/>
    <mergeCell ref="AS138:AS139"/>
    <mergeCell ref="AX138:AX139"/>
    <mergeCell ref="AX133:AX134"/>
    <mergeCell ref="AZ133:AZ134"/>
    <mergeCell ref="AS118:AS119"/>
    <mergeCell ref="BA108:BA109"/>
    <mergeCell ref="AZ113:AZ114"/>
    <mergeCell ref="BA113:BA114"/>
    <mergeCell ref="BA118:BA119"/>
    <mergeCell ref="AZ108:AZ109"/>
    <mergeCell ref="AZ128:AZ129"/>
    <mergeCell ref="AZ123:AZ124"/>
    <mergeCell ref="AX108:AX109"/>
    <mergeCell ref="AS113:AS114"/>
    <mergeCell ref="AX113:AX114"/>
    <mergeCell ref="AX128:AX129"/>
    <mergeCell ref="AX123:AX124"/>
    <mergeCell ref="AR123:AR124"/>
    <mergeCell ref="AR128:AR129"/>
    <mergeCell ref="N67:S68"/>
    <mergeCell ref="N88:S89"/>
    <mergeCell ref="N95:S96"/>
    <mergeCell ref="N74:S75"/>
    <mergeCell ref="H74:M75"/>
    <mergeCell ref="AS133:AS134"/>
    <mergeCell ref="AS128:AS129"/>
    <mergeCell ref="AA147:AA148"/>
    <mergeCell ref="N102:S103"/>
    <mergeCell ref="N109:S110"/>
    <mergeCell ref="AR138:AR139"/>
    <mergeCell ref="AR143:AR144"/>
    <mergeCell ref="AA137:AA138"/>
    <mergeCell ref="AA142:AA143"/>
    <mergeCell ref="AA117:AA118"/>
    <mergeCell ref="AA122:AA123"/>
    <mergeCell ref="AA132:AA133"/>
    <mergeCell ref="AX118:AX119"/>
    <mergeCell ref="AZ118:AZ119"/>
    <mergeCell ref="AR118:AR119"/>
    <mergeCell ref="BA148:BA149"/>
    <mergeCell ref="AR148:AR149"/>
    <mergeCell ref="AS148:AS149"/>
    <mergeCell ref="AX148:AX149"/>
    <mergeCell ref="AZ148:AZ149"/>
    <mergeCell ref="AR133:AR134"/>
    <mergeCell ref="AA107:AA108"/>
    <mergeCell ref="AA112:AA113"/>
    <mergeCell ref="AR108:AR109"/>
    <mergeCell ref="AS108:AS109"/>
    <mergeCell ref="AR113:AR114"/>
    <mergeCell ref="AA127:AA128"/>
    <mergeCell ref="E75:F75"/>
    <mergeCell ref="N81:S82"/>
    <mergeCell ref="C95:D96"/>
    <mergeCell ref="E95:F95"/>
    <mergeCell ref="H95:M96"/>
    <mergeCell ref="H81:M82"/>
    <mergeCell ref="E82:F82"/>
    <mergeCell ref="C88:D89"/>
    <mergeCell ref="E88:F88"/>
    <mergeCell ref="C74:D75"/>
    <mergeCell ref="D153:E153"/>
    <mergeCell ref="O153:P153"/>
    <mergeCell ref="D154:N154"/>
    <mergeCell ref="C155:C156"/>
    <mergeCell ref="E155:E156"/>
    <mergeCell ref="F155:F156"/>
    <mergeCell ref="H155:H156"/>
    <mergeCell ref="K155:K156"/>
    <mergeCell ref="M155:M156"/>
    <mergeCell ref="N155:N156"/>
    <mergeCell ref="AT15:BH15"/>
    <mergeCell ref="BJ15:BX15"/>
    <mergeCell ref="C22:D23"/>
    <mergeCell ref="E22:F22"/>
    <mergeCell ref="H22:M23"/>
    <mergeCell ref="E23:F23"/>
    <mergeCell ref="P155:P156"/>
    <mergeCell ref="F157:F158"/>
    <mergeCell ref="N157:N158"/>
    <mergeCell ref="C160:C161"/>
    <mergeCell ref="E160:E161"/>
    <mergeCell ref="F160:F161"/>
    <mergeCell ref="H160:H161"/>
    <mergeCell ref="K160:K161"/>
    <mergeCell ref="N160:N161"/>
    <mergeCell ref="F162:F163"/>
    <mergeCell ref="N162:N163"/>
    <mergeCell ref="C165:C166"/>
    <mergeCell ref="E165:E166"/>
    <mergeCell ref="F165:F166"/>
    <mergeCell ref="H165:H166"/>
    <mergeCell ref="K165:K166"/>
    <mergeCell ref="M165:M166"/>
    <mergeCell ref="N165:N166"/>
    <mergeCell ref="P165:P166"/>
    <mergeCell ref="F167:F168"/>
    <mergeCell ref="N167:N168"/>
    <mergeCell ref="C170:C171"/>
    <mergeCell ref="E170:E171"/>
    <mergeCell ref="F170:F171"/>
    <mergeCell ref="H170:H171"/>
    <mergeCell ref="K170:K171"/>
    <mergeCell ref="M170:M171"/>
    <mergeCell ref="N170:N171"/>
    <mergeCell ref="P170:P171"/>
    <mergeCell ref="F172:F173"/>
    <mergeCell ref="N172:N173"/>
    <mergeCell ref="C175:C176"/>
    <mergeCell ref="E175:E176"/>
    <mergeCell ref="F175:F176"/>
    <mergeCell ref="H175:H176"/>
    <mergeCell ref="K175:K176"/>
    <mergeCell ref="M175:M176"/>
    <mergeCell ref="N175:N176"/>
    <mergeCell ref="P175:P176"/>
    <mergeCell ref="F177:F178"/>
    <mergeCell ref="N177:N178"/>
    <mergeCell ref="C180:C181"/>
    <mergeCell ref="E180:E181"/>
    <mergeCell ref="F180:F181"/>
    <mergeCell ref="H180:H181"/>
    <mergeCell ref="K180:K181"/>
    <mergeCell ref="M180:M181"/>
    <mergeCell ref="N180:N181"/>
    <mergeCell ref="P180:P181"/>
    <mergeCell ref="F182:F183"/>
    <mergeCell ref="N182:N183"/>
    <mergeCell ref="C185:C186"/>
    <mergeCell ref="E185:E186"/>
    <mergeCell ref="F185:F186"/>
    <mergeCell ref="H185:H186"/>
    <mergeCell ref="K185:K186"/>
    <mergeCell ref="M185:M186"/>
    <mergeCell ref="N185:N186"/>
    <mergeCell ref="P185:P186"/>
    <mergeCell ref="F187:F188"/>
    <mergeCell ref="N187:N188"/>
    <mergeCell ref="C190:C191"/>
    <mergeCell ref="E190:E191"/>
    <mergeCell ref="H190:H191"/>
    <mergeCell ref="K190:K191"/>
    <mergeCell ref="M190:M191"/>
    <mergeCell ref="N190:N191"/>
    <mergeCell ref="P190:P191"/>
    <mergeCell ref="F192:F193"/>
    <mergeCell ref="N192:N193"/>
    <mergeCell ref="C195:C196"/>
    <mergeCell ref="E195:E196"/>
    <mergeCell ref="H195:H196"/>
    <mergeCell ref="K195:K196"/>
    <mergeCell ref="M195:M196"/>
    <mergeCell ref="N195:N196"/>
    <mergeCell ref="P195:P196"/>
    <mergeCell ref="F197:F198"/>
    <mergeCell ref="N197:N198"/>
    <mergeCell ref="C209:C210"/>
    <mergeCell ref="E209:E210"/>
    <mergeCell ref="F209:F210"/>
    <mergeCell ref="H209:H210"/>
    <mergeCell ref="K209:K210"/>
    <mergeCell ref="M209:M210"/>
    <mergeCell ref="N209:N210"/>
    <mergeCell ref="P209:P210"/>
    <mergeCell ref="C214:C215"/>
    <mergeCell ref="E214:E215"/>
    <mergeCell ref="F214:F215"/>
    <mergeCell ref="H214:H215"/>
    <mergeCell ref="K214:K215"/>
    <mergeCell ref="N214:N215"/>
    <mergeCell ref="K219:K220"/>
    <mergeCell ref="M219:M220"/>
    <mergeCell ref="N219:N220"/>
    <mergeCell ref="P219:P220"/>
    <mergeCell ref="C219:C220"/>
    <mergeCell ref="E219:E220"/>
    <mergeCell ref="F219:F220"/>
    <mergeCell ref="H219:H220"/>
    <mergeCell ref="K224:K225"/>
    <mergeCell ref="M224:M225"/>
    <mergeCell ref="N224:N225"/>
    <mergeCell ref="P224:P225"/>
    <mergeCell ref="C224:C225"/>
    <mergeCell ref="E224:E225"/>
    <mergeCell ref="F224:F225"/>
    <mergeCell ref="H224:H225"/>
    <mergeCell ref="K229:K230"/>
    <mergeCell ref="M229:M230"/>
    <mergeCell ref="N229:N230"/>
    <mergeCell ref="P229:P230"/>
    <mergeCell ref="C229:C230"/>
    <mergeCell ref="E229:E230"/>
    <mergeCell ref="F229:F230"/>
    <mergeCell ref="H229:H230"/>
    <mergeCell ref="K234:K235"/>
    <mergeCell ref="M234:M235"/>
    <mergeCell ref="N234:N235"/>
    <mergeCell ref="P234:P235"/>
    <mergeCell ref="C234:C235"/>
    <mergeCell ref="E234:E235"/>
    <mergeCell ref="F234:F235"/>
    <mergeCell ref="H234:H235"/>
    <mergeCell ref="N239:N240"/>
    <mergeCell ref="P239:P240"/>
    <mergeCell ref="C239:C240"/>
    <mergeCell ref="E239:E240"/>
    <mergeCell ref="F239:F240"/>
    <mergeCell ref="H239:H240"/>
    <mergeCell ref="C244:C245"/>
    <mergeCell ref="E244:E245"/>
    <mergeCell ref="H244:H245"/>
    <mergeCell ref="K244:K245"/>
    <mergeCell ref="K239:K240"/>
    <mergeCell ref="M239:M240"/>
    <mergeCell ref="M244:M245"/>
    <mergeCell ref="N244:N245"/>
    <mergeCell ref="P244:P245"/>
    <mergeCell ref="AA248:AA249"/>
    <mergeCell ref="M249:M250"/>
    <mergeCell ref="N249:N250"/>
    <mergeCell ref="P249:P250"/>
    <mergeCell ref="AS249:AS250"/>
    <mergeCell ref="AX249:AX250"/>
    <mergeCell ref="AZ249:AZ250"/>
    <mergeCell ref="C249:C250"/>
    <mergeCell ref="E249:E250"/>
    <mergeCell ref="H249:H250"/>
    <mergeCell ref="K249:K250"/>
    <mergeCell ref="AS259:AS260"/>
    <mergeCell ref="AX259:AX260"/>
    <mergeCell ref="BA249:BA250"/>
    <mergeCell ref="AA253:AA254"/>
    <mergeCell ref="AR254:AR255"/>
    <mergeCell ref="AS254:AS255"/>
    <mergeCell ref="AX254:AX255"/>
    <mergeCell ref="AZ254:AZ255"/>
    <mergeCell ref="BA254:BA255"/>
    <mergeCell ref="AR249:AR250"/>
    <mergeCell ref="AZ259:AZ260"/>
    <mergeCell ref="BA259:BA260"/>
    <mergeCell ref="AA263:AA264"/>
    <mergeCell ref="AR264:AR265"/>
    <mergeCell ref="AS264:AS265"/>
    <mergeCell ref="AX264:AX265"/>
    <mergeCell ref="AZ264:AZ265"/>
    <mergeCell ref="BA264:BA265"/>
    <mergeCell ref="AA258:AA259"/>
    <mergeCell ref="AR259:AR260"/>
    <mergeCell ref="AA273:AA274"/>
    <mergeCell ref="AR274:AR275"/>
    <mergeCell ref="AS274:AS275"/>
    <mergeCell ref="AX274:AX275"/>
    <mergeCell ref="AA268:AA269"/>
    <mergeCell ref="AR269:AR270"/>
    <mergeCell ref="AS269:AS270"/>
    <mergeCell ref="AX269:AX270"/>
    <mergeCell ref="AZ269:AZ270"/>
    <mergeCell ref="BA269:BA270"/>
    <mergeCell ref="AZ274:AZ275"/>
    <mergeCell ref="BA274:BA275"/>
    <mergeCell ref="AZ279:AZ280"/>
    <mergeCell ref="BA279:BA280"/>
    <mergeCell ref="AA278:AA279"/>
    <mergeCell ref="AR279:AR280"/>
    <mergeCell ref="AA283:AA284"/>
    <mergeCell ref="AR284:AR285"/>
    <mergeCell ref="AS284:AS285"/>
    <mergeCell ref="AX284:AX285"/>
    <mergeCell ref="AS279:AS280"/>
    <mergeCell ref="AX279:AX280"/>
    <mergeCell ref="AA288:AA289"/>
    <mergeCell ref="AR289:AR290"/>
    <mergeCell ref="AS289:AS290"/>
    <mergeCell ref="AX289:AX290"/>
    <mergeCell ref="AZ284:AZ285"/>
    <mergeCell ref="BA284:BA285"/>
    <mergeCell ref="AZ289:AZ290"/>
    <mergeCell ref="BA289:BA290"/>
    <mergeCell ref="C15:D16"/>
    <mergeCell ref="E15:F15"/>
    <mergeCell ref="E16:F16"/>
    <mergeCell ref="H15:M16"/>
    <mergeCell ref="C29:D30"/>
    <mergeCell ref="E29:F29"/>
    <mergeCell ref="H29:M30"/>
    <mergeCell ref="E30:F30"/>
    <mergeCell ref="C43:D44"/>
    <mergeCell ref="E43:F43"/>
    <mergeCell ref="H43:M44"/>
    <mergeCell ref="E44:F44"/>
    <mergeCell ref="C36:D37"/>
    <mergeCell ref="E36:F36"/>
    <mergeCell ref="H36:M37"/>
    <mergeCell ref="E37:F37"/>
    <mergeCell ref="E74:F74"/>
    <mergeCell ref="C50:D51"/>
    <mergeCell ref="E50:F50"/>
    <mergeCell ref="C57:D58"/>
    <mergeCell ref="E57:F57"/>
    <mergeCell ref="H50:M51"/>
    <mergeCell ref="E51:F51"/>
    <mergeCell ref="C109:D110"/>
    <mergeCell ref="E109:F109"/>
    <mergeCell ref="H109:M110"/>
    <mergeCell ref="E110:F110"/>
    <mergeCell ref="H57:M58"/>
    <mergeCell ref="E58:F58"/>
    <mergeCell ref="C67:D68"/>
    <mergeCell ref="E67:F67"/>
    <mergeCell ref="H67:M68"/>
    <mergeCell ref="E68:F68"/>
    <mergeCell ref="C81:D82"/>
    <mergeCell ref="E81:F81"/>
    <mergeCell ref="E96:F96"/>
    <mergeCell ref="H102:M103"/>
    <mergeCell ref="E103:F103"/>
    <mergeCell ref="C102:D103"/>
    <mergeCell ref="E102:F102"/>
    <mergeCell ref="H88:M89"/>
    <mergeCell ref="E89:F89"/>
  </mergeCells>
  <conditionalFormatting sqref="BI25:BI26 BI19:BI20 BI15 AX143:AX144 AR133:AS134 AX133:AX134 AZ133:BA134 AR148:AS149 AZ148:BA149 AX148:AX149 AR143:AS144 AR108:AS109 AX108:AX109 AZ108:BA109 AZ143:BA144 AR113:AS114 AX113:AX114 AZ113:BA114 AR138:AS139 AR118:AS119 AX118:AX119 AZ118:BA119 AX138:AX139 AR123:AS124 AX123:AX124 AZ123:BA124 AZ138:BA139 AR128:AS129 AX128:AX129 AZ128:BA129 BU76 CF76 CC76 BK28 BP35 BH30 BS30 BP30 BK37 BI39:BI40 BH42 BS42 BI46:BI47 BK49 BH49 BS49 CB54:CB55 CG54:CG55 CJ54:CJ55 BY14:BY15 CB14:CB15 CG14:CG15 CJ14:CJ15 BY19:BY20 CB19:CB20 CG19:CG20 CJ19:CJ20 BY24:BY25 CB24:CB25 CG24:CG25 CJ24:CJ25 BY29:BY30 CB29:CB30 CG29:CG30 CJ29:CJ30 CB34:CB35 CG34:CG35 CJ34:CJ35 BK30 CB39:CB40 CG39:CG40 CJ39:CJ40 CB44:CB45 CG44:CG45 CJ44:CJ45 BP42 CB49:CB50 CG49:CG50 CJ49:CJ50 BK13:BK14 BH13:BH14 BS13:BS14 BP13:BP14 BH28 BS28 BP28 BX76 BH23 BS23 BP23 BK23 AR284:AS285 AR249:AS250 AX249:AX250 AZ249:BA250 AZ284:BA285 AR254:AS255 AX254:AX255 AZ254:BA255 AR279:AS280 AR259:AS260 AX259:AX260 AZ259:BA260 AX279:AX280 AR264:AS265 AX264:AX265 AZ264:BA265 AZ279:BA280 AR269:AS270 AX269:AX270 AZ269:BA270 AX284:AX285 AR274:AS275 AX274:AX275 AZ274:BA275 BY155:BY156 CB155:CB156 CG155:CG156 CJ155:CJ156 BY160:BY161 CB160:CB161 CG160:CG161 CJ160:CJ161 BY165:BY166 CB165:CB166 CG165:CG166 CJ165:CJ166 BY170:BY171 CB170:CB171 CG170:CG171 CJ170:CJ171 BY175:BY176 CB175:CB176 CG175:CG176 CJ175:CJ176 BY180:BY181 CB180:CB181 CG180:CG181 CJ180:CJ181 BY185:BY186 CB185:CB186 CG185:CG186 CJ185:CJ186 BY190:BY191 CB190:CB191 CG190:CG191 CJ190:CJ191 BK154:BK155 BH154:BH155 BS154:BS155 BP154:BP155 BK159:BK160 BH159:BH160 BS159:BS160 BP159:BP160 BK164:BK165 BH164:BH165 BS164:BS165 BP164:BP165 BK169:BK170 BH169:BH170 BS169:BS170 BP169:BP170 BK174:BK175 BH174:BH175 BS174:BS175 BP174:BP175 BK179:BK180 BH179:BH180 BS179:BS180 BP179:BP180 BK184:BK185 BH184:BH185 BS184:BS185 BP184:BP185 BK189:BK190 BH189:BH190 BS189:BS190 BP189:BP190 AR289:AS290 AZ289:BA290 AX289:AX290 BY195:BY196 CB195:CB196 CG195:CG196 CJ195:CJ196 BK194:BK195 BH194:BH195 BS194:BS195 BP194:BP195 BV78:BV79 CL77:CL78 BX81 BU81 CF81 CC81 BI32:BI33 BK35 BH35 BS35 BK42 BH37 BS37 BP37 BY34:BY37 BP49 BH44 BS44 BP44 BY41:BY44 BK44 BP56 BH51 BS51 BP51 BY48:BY51 BK51 BI53:BI54 BK56 BH56 BS56 BP63 BH58 BS58 BP58 BY55:BY58 BK58 BI60:BI61 BK63 BH63 BS63 BY62:BY63">
    <cfRule type="cellIs" priority="1" dxfId="13" operator="equal" stopIfTrue="1">
      <formula>0</formula>
    </cfRule>
  </conditionalFormatting>
  <conditionalFormatting sqref="AD17:AR20 AD52:AR55 AQ77:BE80 AD64:AR64 AD24:AR27 AD38:AR41 AD45:AR48 AD31:AR34 AD59:AR62">
    <cfRule type="cellIs" priority="2" dxfId="14" operator="equal" stopIfTrue="1">
      <formula>"c"</formula>
    </cfRule>
    <cfRule type="cellIs" priority="3" dxfId="15" operator="equal" stopIfTrue="1">
      <formula>"b"</formula>
    </cfRule>
    <cfRule type="cellIs" priority="4" dxfId="6" operator="equal" stopIfTrue="1">
      <formula>"a"</formula>
    </cfRule>
  </conditionalFormatting>
  <conditionalFormatting sqref="Q20">
    <cfRule type="cellIs" priority="5" dxfId="14" operator="equal" stopIfTrue="1">
      <formula>"c"</formula>
    </cfRule>
    <cfRule type="cellIs" priority="6" dxfId="16" operator="equal" stopIfTrue="1">
      <formula>"b"</formula>
    </cfRule>
  </conditionalFormatting>
  <conditionalFormatting sqref="M159 M164 M194 M199 M169 M179 AG6 M243 M228 M238 M233 M213 M218 M223 M248 M253 M189 M174 M184">
    <cfRule type="cellIs" priority="7" dxfId="6" operator="lessThan" stopIfTrue="1">
      <formula>0</formula>
    </cfRule>
  </conditionalFormatting>
  <conditionalFormatting sqref="P161:P163 H177:H179 O194 O174 H182:H184 P187:P188 H157:H159 H187:H189 P157:P158 H162:H164 H167:H169 P167:P168 P192:P193 P172:P173 H172:H174 H192:H194 P177:P178 H197:H199 H211:H213 O248 P246:P247 J213 O213 O218 J223 P236:P237 J228 O238 J238 J233 J218 O223 O233 O243 O228 P241:P242 P211:P212 H216:H218 H221:H223 H226:H228 H231:H233 H236:H238 P215:P217 H241:H243 P221:P222 P226:P227 P231:P232 H246:H248 O253 P251:P252 H251:H253 O199 P197:P198 J159 O159 O164 J169 P182:P183 J174 O184 J184 J179 J164 O169 O179 O189">
    <cfRule type="cellIs" priority="8" dxfId="6" operator="lessThan" stopIfTrue="1">
      <formula>0</formula>
    </cfRule>
  </conditionalFormatting>
  <conditionalFormatting sqref="C17:Q19 C24:Q26 C31:Q33 C38:Q40 C45:Q47 C52:Q54 C59:Q61">
    <cfRule type="cellIs" priority="9" dxfId="17" operator="equal" stopIfTrue="1">
      <formula>"c"</formula>
    </cfRule>
    <cfRule type="cellIs" priority="10" dxfId="16" operator="equal" stopIfTrue="1">
      <formula>"b"</formula>
    </cfRule>
  </conditionalFormatting>
  <conditionalFormatting sqref="C20:P20 C27:Q27 C34:Q34 C41:Q41 C48:Q48 C55:Q55 C62:Q62">
    <cfRule type="cellIs" priority="11" dxfId="18" operator="equal" stopIfTrue="1">
      <formula>"c"</formula>
    </cfRule>
    <cfRule type="cellIs" priority="12" dxfId="16" operator="equal" stopIfTrue="1">
      <formula>"b"</formula>
    </cfRule>
  </conditionalFormatting>
  <conditionalFormatting sqref="C69:Q72 C76:Q79 C83:Q86 C90:Q93 C97:Q100 C104:Q107 C111:Q114">
    <cfRule type="cellIs" priority="13" dxfId="19" operator="equal" stopIfTrue="1">
      <formula>"c"</formula>
    </cfRule>
    <cfRule type="cellIs" priority="14" dxfId="16" operator="equal" stopIfTrue="1">
      <formula>"b"</formula>
    </cfRule>
  </conditionalFormatting>
  <printOptions/>
  <pageMargins left="0.7874015748031497" right="0.7874015748031497" top="0.3937007874015748" bottom="0.3937007874015748" header="0" footer="0"/>
  <pageSetup horizontalDpi="300" verticalDpi="300" orientation="portrait" paperSize="9" r:id="rId1"/>
  <headerFooter alignWithMargins="0">
    <oddHeader>&amp;CFarve brøkdel</oddHeader>
    <oddFooter>&amp;Lwww.Sysform.dk&amp;Rx-skole</oddFooter>
  </headerFooter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Stubbæk 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Stubbæk Skole</dc:creator>
  <cp:keywords/>
  <dc:description/>
  <cp:lastModifiedBy>Peder</cp:lastModifiedBy>
  <dcterms:created xsi:type="dcterms:W3CDTF">2008-03-30T16:54:29Z</dcterms:created>
  <dcterms:modified xsi:type="dcterms:W3CDTF">2017-03-04T09:56:45Z</dcterms:modified>
  <cp:category/>
  <cp:version/>
  <cp:contentType/>
  <cp:contentStatus/>
</cp:coreProperties>
</file>