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480" yWindow="30" windowWidth="11355" windowHeight="9465" activeTab="1"/>
  </bookViews>
  <sheets>
    <sheet name="Ark1" sheetId="1" r:id="rId1"/>
    <sheet name="rettelinie2" sheetId="2" r:id="rId2"/>
  </sheets>
  <externalReferences>
    <externalReference r:id="rId5"/>
    <externalReference r:id="rId6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1">'rettelinie2'!$A$40:$R$76,'rettelinie2'!$A$3:$R$78</definedName>
    <definedName name="Z_27A4F1FA_BAD5_4C1D_A49E_C5249A922275_.wvu.Cols" localSheetId="1" hidden="1">'rettelinie2'!$AB:$IV</definedName>
    <definedName name="Z_27A4F1FA_BAD5_4C1D_A49E_C5249A922275_.wvu.PrintArea" localSheetId="1" hidden="1">'rettelinie2'!$B$3:$P$39</definedName>
    <definedName name="Z_27A4F1FA_BAD5_4C1D_A49E_C5249A922275_.wvu.Rows" localSheetId="1" hidden="1">'rettelinie2'!$119:$65536,'rettelinie2'!#REF!,'rettelinie2'!$41:$118</definedName>
  </definedNames>
  <calcPr fullCalcOnLoad="1"/>
</workbook>
</file>

<file path=xl/sharedStrings.xml><?xml version="1.0" encoding="utf-8"?>
<sst xmlns="http://schemas.openxmlformats.org/spreadsheetml/2006/main" count="36" uniqueCount="17">
  <si>
    <t>Tryk F9 for nye opgaver</t>
  </si>
  <si>
    <t>b</t>
  </si>
  <si>
    <t>a</t>
  </si>
  <si>
    <t>x</t>
  </si>
  <si>
    <t>Positiv hældning og pos. skæringspunkt m. y-akse</t>
  </si>
  <si>
    <t>Positiv/negativ hældning og pos. skæringspunkt m. y-akse</t>
  </si>
  <si>
    <t>Negativ hældning og neg. skæringspunkt m. y-akse</t>
  </si>
  <si>
    <t>Positiv hældning og neg. skæringspunkt m. y-akse</t>
  </si>
  <si>
    <t>Positiv/negativ hældning og pos./neg. skæringspunkt m. y-akse</t>
  </si>
  <si>
    <t>y  =</t>
  </si>
  <si>
    <t>Positiv hældning og skæringspunkt m. y-akse &gt;= 0</t>
  </si>
  <si>
    <t>Positiv/negativ hældning og skæringspunkt m. y-akse &gt;= 0</t>
  </si>
  <si>
    <t>Positiv og negativ hældning og skæringspunkt m. y-akse &lt;= 0</t>
  </si>
  <si>
    <t>Positiv hældning og skæringspunkt m. y-akse &lt;= 0</t>
  </si>
  <si>
    <t>Positiv/negativ hældning og skæringspunkt m. y-akse &gt;-6 og &lt;= 6</t>
  </si>
  <si>
    <t>Hvad er forskriften?</t>
  </si>
  <si>
    <t>Facit står længere nede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</si>
</sst>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&quot;\ * #,##0_);_(&quot;kr&quot;\ * \(#,##0\);_(&quot;kr&quot;\ * &quot;-&quot;_);_(@_)"/>
    <numFmt numFmtId="165" formatCode="_(* #,##0_);_(* \(#,##0\);_(* &quot;-&quot;_);_(@_)"/>
    <numFmt numFmtId="166" formatCode="_(&quot;kr&quot;\ * #,##0.00_);_(&quot;kr&quot;\ * \(#,##0.00\);_(&quot;kr&quot;\ * &quot;-&quot;??_);_(@_)"/>
    <numFmt numFmtId="167" formatCode="_(* #,##0.00_);_(* \(#,##0.00\);_(* &quot;-&quot;??_);_(@_)"/>
    <numFmt numFmtId="168" formatCode="0.0000"/>
    <numFmt numFmtId="169" formatCode="_([$€-2]\ * #,##0.00_);_([$€-2]\ * \(#,##0.00\);_([$€-2]\ * &quot;-&quot;??_)"/>
  </numFmts>
  <fonts count="8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Imprint MT Shadow"/>
      <family val="5"/>
    </font>
    <font>
      <b/>
      <sz val="14"/>
      <name val="Comic Sans MS"/>
      <family val="4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26"/>
      <color indexed="10"/>
      <name val="Wingdings"/>
      <family val="0"/>
    </font>
    <font>
      <b/>
      <sz val="10"/>
      <name val="Arial"/>
      <family val="2"/>
    </font>
    <font>
      <sz val="8"/>
      <name val="Arial"/>
      <family val="0"/>
    </font>
    <font>
      <sz val="24"/>
      <color indexed="10"/>
      <name val="Wingdings"/>
      <family val="0"/>
    </font>
    <font>
      <b/>
      <sz val="22"/>
      <color indexed="5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color indexed="46"/>
      <name val="Arial"/>
      <family val="0"/>
    </font>
    <font>
      <sz val="8"/>
      <color indexed="9"/>
      <name val="Arial"/>
      <family val="0"/>
    </font>
    <font>
      <sz val="16"/>
      <name val="Times New Roman"/>
      <family val="1"/>
    </font>
    <font>
      <b/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6"/>
      <color indexed="46"/>
      <name val="Times New Roman"/>
      <family val="1"/>
    </font>
    <font>
      <sz val="12"/>
      <color indexed="10"/>
      <name val="Comic Sans MS"/>
      <family val="4"/>
    </font>
    <font>
      <sz val="12"/>
      <color indexed="10"/>
      <name val="Arial"/>
      <family val="0"/>
    </font>
    <font>
      <sz val="10"/>
      <color indexed="10"/>
      <name val="Comic Sans MS"/>
      <family val="4"/>
    </font>
    <font>
      <sz val="14"/>
      <color indexed="10"/>
      <name val="Arial"/>
      <family val="0"/>
    </font>
    <font>
      <sz val="14"/>
      <color indexed="10"/>
      <name val="Comic Sans MS"/>
      <family val="4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sz val="16"/>
      <name val="Arial"/>
      <family val="0"/>
    </font>
    <font>
      <sz val="10"/>
      <color indexed="10"/>
      <name val="Imprint MT Shadow"/>
      <family val="5"/>
    </font>
    <font>
      <b/>
      <sz val="12"/>
      <color indexed="10"/>
      <name val="Arial"/>
      <family val="2"/>
    </font>
    <font>
      <sz val="10"/>
      <color indexed="10"/>
      <name val="Wingdings"/>
      <family val="0"/>
    </font>
    <font>
      <b/>
      <sz val="14"/>
      <color indexed="10"/>
      <name val="Arial"/>
      <family val="0"/>
    </font>
    <font>
      <b/>
      <sz val="14"/>
      <color indexed="10"/>
      <name val="Comic Sans MS"/>
      <family val="4"/>
    </font>
    <font>
      <b/>
      <sz val="14"/>
      <color indexed="10"/>
      <name val="Times New Roman"/>
      <family val="1"/>
    </font>
    <font>
      <sz val="22"/>
      <color indexed="10"/>
      <name val="Wingdings"/>
      <family val="0"/>
    </font>
    <font>
      <b/>
      <sz val="22"/>
      <color indexed="10"/>
      <name val="Wingdings"/>
      <family val="0"/>
    </font>
    <font>
      <sz val="8"/>
      <color indexed="10"/>
      <name val="Arial"/>
      <family val="0"/>
    </font>
    <font>
      <sz val="8"/>
      <color indexed="8"/>
      <name val="Verdana"/>
      <family val="2"/>
    </font>
    <font>
      <sz val="12"/>
      <name val="Comic Sans MS"/>
      <family val="4"/>
    </font>
    <font>
      <sz val="11.7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23" borderId="2" applyNumberFormat="0" applyAlignment="0" applyProtection="0"/>
    <xf numFmtId="0" fontId="71" fillId="24" borderId="3" applyNumberFormat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1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2" borderId="0" applyNumberFormat="0" applyBorder="0" applyAlignment="0" applyProtection="0"/>
    <xf numFmtId="166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justify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25" fillId="33" borderId="0" xfId="0" applyNumberFormat="1" applyFont="1" applyFill="1" applyBorder="1" applyAlignment="1" applyProtection="1">
      <alignment horizontal="right"/>
      <protection/>
    </xf>
    <xf numFmtId="0" fontId="25" fillId="33" borderId="0" xfId="0" applyNumberFormat="1" applyFont="1" applyFill="1" applyBorder="1" applyAlignment="1" applyProtection="1">
      <alignment horizontal="left" vertical="justify"/>
      <protection/>
    </xf>
    <xf numFmtId="0" fontId="6" fillId="33" borderId="0" xfId="0" applyFon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right" vertical="center"/>
      <protection/>
    </xf>
    <xf numFmtId="0" fontId="27" fillId="33" borderId="0" xfId="0" applyNumberFormat="1" applyFont="1" applyFill="1" applyBorder="1" applyAlignment="1" applyProtection="1">
      <alignment horizontal="right"/>
      <protection/>
    </xf>
    <xf numFmtId="0" fontId="27" fillId="33" borderId="0" xfId="0" applyNumberFormat="1" applyFont="1" applyFill="1" applyBorder="1" applyAlignment="1" applyProtection="1">
      <alignment horizontal="right" vertical="center"/>
      <protection/>
    </xf>
    <xf numFmtId="0" fontId="26" fillId="33" borderId="0" xfId="0" applyNumberFormat="1" applyFont="1" applyFill="1" applyBorder="1" applyAlignment="1" applyProtection="1">
      <alignment horizontal="right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28" fillId="33" borderId="0" xfId="0" applyNumberFormat="1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right"/>
      <protection/>
    </xf>
    <xf numFmtId="0" fontId="29" fillId="33" borderId="0" xfId="0" applyNumberFormat="1" applyFont="1" applyFill="1" applyBorder="1" applyAlignment="1" applyProtection="1">
      <alignment vertical="center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 horizontal="left"/>
      <protection/>
    </xf>
    <xf numFmtId="168" fontId="6" fillId="33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/>
    </xf>
    <xf numFmtId="16" fontId="34" fillId="0" borderId="0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33" borderId="11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 horizontal="left"/>
      <protection/>
    </xf>
    <xf numFmtId="0" fontId="20" fillId="33" borderId="11" xfId="0" applyNumberFormat="1" applyFont="1" applyFill="1" applyBorder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/>
      <protection/>
    </xf>
    <xf numFmtId="0" fontId="21" fillId="33" borderId="11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/>
      <protection/>
    </xf>
    <xf numFmtId="0" fontId="25" fillId="33" borderId="11" xfId="0" applyNumberFormat="1" applyFont="1" applyFill="1" applyBorder="1" applyAlignment="1" applyProtection="1">
      <alignment horizontal="left" vertical="justify"/>
      <protection/>
    </xf>
    <xf numFmtId="0" fontId="27" fillId="33" borderId="11" xfId="0" applyNumberFormat="1" applyFont="1" applyFill="1" applyBorder="1" applyAlignment="1" applyProtection="1">
      <alignment horizontal="left" vertical="justify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27" fillId="33" borderId="11" xfId="0" applyNumberFormat="1" applyFont="1" applyFill="1" applyBorder="1" applyAlignment="1" applyProtection="1">
      <alignment horizontal="right" vertical="center"/>
      <protection/>
    </xf>
    <xf numFmtId="0" fontId="27" fillId="33" borderId="11" xfId="0" applyNumberFormat="1" applyFont="1" applyFill="1" applyBorder="1" applyAlignment="1" applyProtection="1">
      <alignment horizontal="left" vertical="center"/>
      <protection/>
    </xf>
    <xf numFmtId="0" fontId="26" fillId="33" borderId="11" xfId="0" applyNumberFormat="1" applyFont="1" applyFill="1" applyBorder="1" applyAlignment="1" applyProtection="1">
      <alignment horizontal="left" vertical="center"/>
      <protection/>
    </xf>
    <xf numFmtId="0" fontId="26" fillId="33" borderId="11" xfId="0" applyFont="1" applyFill="1" applyBorder="1" applyAlignment="1" applyProtection="1">
      <alignment horizontal="left"/>
      <protection/>
    </xf>
    <xf numFmtId="0" fontId="26" fillId="33" borderId="11" xfId="0" applyFont="1" applyFill="1" applyBorder="1" applyAlignment="1" applyProtection="1">
      <alignment horizontal="left" vertical="center"/>
      <protection/>
    </xf>
    <xf numFmtId="0" fontId="27" fillId="33" borderId="11" xfId="0" applyNumberFormat="1" applyFont="1" applyFill="1" applyBorder="1" applyAlignment="1" applyProtection="1">
      <alignment horizontal="right"/>
      <protection/>
    </xf>
    <xf numFmtId="0" fontId="27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vertical="justify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2" fontId="6" fillId="0" borderId="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Fill="1" applyBorder="1" applyAlignment="1" applyProtection="1">
      <alignment vertical="center"/>
      <protection/>
    </xf>
    <xf numFmtId="12" fontId="14" fillId="0" borderId="10" xfId="0" applyNumberFormat="1" applyFont="1" applyFill="1" applyBorder="1" applyAlignment="1" applyProtection="1">
      <alignment vertical="center"/>
      <protection/>
    </xf>
    <xf numFmtId="13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13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3" fontId="0" fillId="35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2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6" fillId="33" borderId="12" xfId="0" applyNumberFormat="1" applyFont="1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/>
      <protection/>
    </xf>
    <xf numFmtId="0" fontId="24" fillId="33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 horizontal="right"/>
      <protection/>
    </xf>
    <xf numFmtId="0" fontId="36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12" fontId="6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 quotePrefix="1">
      <alignment horizontal="center"/>
      <protection/>
    </xf>
    <xf numFmtId="0" fontId="40" fillId="33" borderId="0" xfId="0" applyFont="1" applyFill="1" applyBorder="1" applyAlignment="1" applyProtection="1" quotePrefix="1">
      <alignment horizontal="center"/>
      <protection/>
    </xf>
    <xf numFmtId="12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 quotePrefix="1">
      <alignment/>
      <protection/>
    </xf>
    <xf numFmtId="12" fontId="13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/>
      <protection/>
    </xf>
    <xf numFmtId="49" fontId="42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Alignment="1">
      <alignment/>
    </xf>
    <xf numFmtId="0" fontId="0" fillId="37" borderId="0" xfId="0" applyNumberFormat="1" applyFill="1" applyAlignment="1" applyProtection="1">
      <alignment/>
      <protection/>
    </xf>
    <xf numFmtId="0" fontId="33" fillId="37" borderId="0" xfId="0" applyNumberFormat="1" applyFont="1" applyFill="1" applyBorder="1" applyAlignment="1" applyProtection="1">
      <alignment vertical="center"/>
      <protection/>
    </xf>
    <xf numFmtId="0" fontId="0" fillId="37" borderId="0" xfId="0" applyNumberFormat="1" applyFill="1" applyBorder="1" applyAlignment="1" applyProtection="1">
      <alignment/>
      <protection/>
    </xf>
    <xf numFmtId="0" fontId="6" fillId="37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 vertical="center"/>
      <protection/>
    </xf>
    <xf numFmtId="0" fontId="8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 horizontal="left"/>
      <protection/>
    </xf>
    <xf numFmtId="0" fontId="10" fillId="37" borderId="0" xfId="0" applyNumberFormat="1" applyFont="1" applyFill="1" applyBorder="1" applyAlignment="1" applyProtection="1">
      <alignment vertical="center"/>
      <protection/>
    </xf>
    <xf numFmtId="0" fontId="10" fillId="37" borderId="0" xfId="0" applyNumberFormat="1" applyFont="1" applyFill="1" applyBorder="1" applyAlignment="1" applyProtection="1">
      <alignment horizontal="center"/>
      <protection/>
    </xf>
    <xf numFmtId="0" fontId="10" fillId="37" borderId="0" xfId="0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 horizontal="center"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left"/>
      <protection/>
    </xf>
    <xf numFmtId="0" fontId="11" fillId="37" borderId="0" xfId="0" applyNumberFormat="1" applyFont="1" applyFill="1" applyBorder="1" applyAlignment="1" applyProtection="1">
      <alignment/>
      <protection/>
    </xf>
    <xf numFmtId="0" fontId="10" fillId="37" borderId="0" xfId="0" applyNumberFormat="1" applyFont="1" applyFill="1" applyBorder="1" applyAlignment="1" applyProtection="1">
      <alignment horizontal="center" vertical="center"/>
      <protection/>
    </xf>
    <xf numFmtId="0" fontId="10" fillId="37" borderId="0" xfId="0" applyNumberFormat="1" applyFont="1" applyFill="1" applyBorder="1" applyAlignment="1" applyProtection="1">
      <alignment horizontal="center" vertical="justify"/>
      <protection/>
    </xf>
    <xf numFmtId="0" fontId="12" fillId="37" borderId="0" xfId="0" applyFont="1" applyFill="1" applyBorder="1" applyAlignment="1" applyProtection="1">
      <alignment horizontal="center"/>
      <protection/>
    </xf>
    <xf numFmtId="0" fontId="11" fillId="37" borderId="0" xfId="0" applyNumberFormat="1" applyFont="1" applyFill="1" applyBorder="1" applyAlignment="1" applyProtection="1">
      <alignment horizontal="center"/>
      <protection/>
    </xf>
    <xf numFmtId="0" fontId="15" fillId="37" borderId="0" xfId="0" applyNumberFormat="1" applyFont="1" applyFill="1" applyBorder="1" applyAlignment="1" applyProtection="1">
      <alignment horizontal="center"/>
      <protection/>
    </xf>
    <xf numFmtId="0" fontId="16" fillId="37" borderId="0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Border="1" applyAlignment="1" applyProtection="1">
      <alignment/>
      <protection/>
    </xf>
    <xf numFmtId="0" fontId="13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 horizontal="center"/>
      <protection/>
    </xf>
    <xf numFmtId="0" fontId="17" fillId="37" borderId="0" xfId="0" applyNumberFormat="1" applyFont="1" applyFill="1" applyBorder="1" applyAlignment="1" applyProtection="1">
      <alignment/>
      <protection/>
    </xf>
    <xf numFmtId="0" fontId="14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ill="1" applyAlignment="1" applyProtection="1">
      <alignment/>
      <protection/>
    </xf>
    <xf numFmtId="0" fontId="18" fillId="37" borderId="0" xfId="0" applyNumberFormat="1" applyFont="1" applyFill="1" applyBorder="1" applyAlignment="1" applyProtection="1">
      <alignment horizontal="center"/>
      <protection/>
    </xf>
    <xf numFmtId="0" fontId="0" fillId="37" borderId="0" xfId="0" applyNumberFormat="1" applyFill="1" applyAlignment="1" applyProtection="1">
      <alignment horizontal="left"/>
      <protection/>
    </xf>
    <xf numFmtId="0" fontId="14" fillId="37" borderId="0" xfId="0" applyNumberFormat="1" applyFont="1" applyFill="1" applyBorder="1" applyAlignment="1" applyProtection="1">
      <alignment/>
      <protection/>
    </xf>
    <xf numFmtId="0" fontId="19" fillId="37" borderId="0" xfId="0" applyNumberFormat="1" applyFont="1" applyFill="1" applyBorder="1" applyAlignment="1" applyProtection="1">
      <alignment vertical="center"/>
      <protection/>
    </xf>
    <xf numFmtId="0" fontId="20" fillId="37" borderId="0" xfId="0" applyNumberFormat="1" applyFont="1" applyFill="1" applyBorder="1" applyAlignment="1" applyProtection="1">
      <alignment/>
      <protection/>
    </xf>
    <xf numFmtId="0" fontId="21" fillId="37" borderId="0" xfId="0" applyNumberFormat="1" applyFont="1" applyFill="1" applyBorder="1" applyAlignment="1" applyProtection="1">
      <alignment/>
      <protection/>
    </xf>
    <xf numFmtId="0" fontId="6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ill="1" applyBorder="1" applyAlignment="1" applyProtection="1">
      <alignment/>
      <protection/>
    </xf>
    <xf numFmtId="0" fontId="0" fillId="37" borderId="0" xfId="0" applyNumberFormat="1" applyFill="1" applyBorder="1" applyAlignment="1" applyProtection="1">
      <alignment horizontal="left"/>
      <protection/>
    </xf>
    <xf numFmtId="0" fontId="19" fillId="37" borderId="0" xfId="0" applyNumberFormat="1" applyFont="1" applyFill="1" applyBorder="1" applyAlignment="1" applyProtection="1">
      <alignment/>
      <protection/>
    </xf>
    <xf numFmtId="0" fontId="32" fillId="37" borderId="0" xfId="0" applyNumberFormat="1" applyFont="1" applyFill="1" applyBorder="1" applyAlignment="1" applyProtection="1">
      <alignment/>
      <protection/>
    </xf>
    <xf numFmtId="0" fontId="9" fillId="37" borderId="0" xfId="0" applyNumberFormat="1" applyFont="1" applyFill="1" applyBorder="1" applyAlignment="1" applyProtection="1">
      <alignment/>
      <protection/>
    </xf>
    <xf numFmtId="0" fontId="9" fillId="37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 horizontal="left"/>
      <protection/>
    </xf>
    <xf numFmtId="0" fontId="14" fillId="37" borderId="0" xfId="0" applyNumberFormat="1" applyFont="1" applyFill="1" applyBorder="1" applyAlignment="1" applyProtection="1">
      <alignment vertical="center"/>
      <protection/>
    </xf>
    <xf numFmtId="12" fontId="14" fillId="37" borderId="0" xfId="0" applyNumberFormat="1" applyFont="1" applyFill="1" applyBorder="1" applyAlignment="1" applyProtection="1">
      <alignment vertical="center"/>
      <protection/>
    </xf>
    <xf numFmtId="0" fontId="14" fillId="37" borderId="0" xfId="0" applyNumberFormat="1" applyFont="1" applyFill="1" applyBorder="1" applyAlignment="1" applyProtection="1">
      <alignment horizontal="left" vertical="center"/>
      <protection/>
    </xf>
    <xf numFmtId="0" fontId="19" fillId="37" borderId="0" xfId="0" applyNumberFormat="1" applyFont="1" applyFill="1" applyBorder="1" applyAlignment="1" applyProtection="1">
      <alignment horizontal="left"/>
      <protection/>
    </xf>
    <xf numFmtId="0" fontId="22" fillId="37" borderId="0" xfId="0" applyNumberFormat="1" applyFont="1" applyFill="1" applyBorder="1" applyAlignment="1" applyProtection="1">
      <alignment/>
      <protection/>
    </xf>
    <xf numFmtId="12" fontId="14" fillId="37" borderId="0" xfId="0" applyNumberFormat="1" applyFont="1" applyFill="1" applyBorder="1" applyAlignment="1" applyProtection="1">
      <alignment horizontal="right" vertical="center"/>
      <protection/>
    </xf>
    <xf numFmtId="0" fontId="19" fillId="37" borderId="0" xfId="0" applyNumberFormat="1" applyFont="1" applyFill="1" applyBorder="1" applyAlignment="1" applyProtection="1">
      <alignment/>
      <protection/>
    </xf>
    <xf numFmtId="0" fontId="0" fillId="37" borderId="0" xfId="0" applyNumberFormat="1" applyFill="1" applyBorder="1" applyAlignment="1">
      <alignment/>
    </xf>
    <xf numFmtId="0" fontId="6" fillId="37" borderId="0" xfId="0" applyNumberFormat="1" applyFont="1" applyFill="1" applyBorder="1" applyAlignment="1" applyProtection="1">
      <alignment/>
      <protection locked="0"/>
    </xf>
    <xf numFmtId="0" fontId="6" fillId="37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3" fillId="37" borderId="0" xfId="0" applyNumberFormat="1" applyFont="1" applyFill="1" applyBorder="1" applyAlignment="1" applyProtection="1">
      <alignment horizontal="center"/>
      <protection/>
    </xf>
    <xf numFmtId="12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Border="1" applyAlignment="1" applyProtection="1">
      <alignment horizontal="center"/>
      <protection/>
    </xf>
    <xf numFmtId="0" fontId="7" fillId="37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2">
    <dxf/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Ark1!$A$169:$A$191</c:f>
              <c:numCache>
                <c:ptCount val="23"/>
                <c:pt idx="0">
                  <c:v>-11</c:v>
                </c:pt>
                <c:pt idx="1">
                  <c:v>-10</c:v>
                </c:pt>
                <c:pt idx="2">
                  <c:v>-9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-5</c:v>
                </c:pt>
                <c:pt idx="7">
                  <c:v>-4</c:v>
                </c:pt>
                <c:pt idx="8">
                  <c:v>-3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numCache>
            </c:numRef>
          </c:xVal>
          <c:yVal>
            <c:numRef>
              <c:f>Ark1!$B$169:$B$191</c:f>
              <c:numCache>
                <c:ptCount val="23"/>
                <c:pt idx="0">
                  <c:v>-2.4000000000000004</c:v>
                </c:pt>
                <c:pt idx="1">
                  <c:v>-2</c:v>
                </c:pt>
                <c:pt idx="2">
                  <c:v>-1.6</c:v>
                </c:pt>
                <c:pt idx="3">
                  <c:v>-1.2000000000000002</c:v>
                </c:pt>
                <c:pt idx="4">
                  <c:v>-0.8000000000000003</c:v>
                </c:pt>
                <c:pt idx="5">
                  <c:v>-0.40000000000000036</c:v>
                </c:pt>
                <c:pt idx="6">
                  <c:v>0</c:v>
                </c:pt>
                <c:pt idx="7">
                  <c:v>0.3999999999999999</c:v>
                </c:pt>
                <c:pt idx="8">
                  <c:v>0.7999999999999998</c:v>
                </c:pt>
                <c:pt idx="9">
                  <c:v>1.2</c:v>
                </c:pt>
                <c:pt idx="10">
                  <c:v>1.6</c:v>
                </c:pt>
                <c:pt idx="11">
                  <c:v>2</c:v>
                </c:pt>
                <c:pt idx="12">
                  <c:v>2.4</c:v>
                </c:pt>
                <c:pt idx="13">
                  <c:v>2.8</c:v>
                </c:pt>
                <c:pt idx="14">
                  <c:v>3.2</c:v>
                </c:pt>
                <c:pt idx="15">
                  <c:v>3.6</c:v>
                </c:pt>
                <c:pt idx="16">
                  <c:v>4</c:v>
                </c:pt>
                <c:pt idx="17">
                  <c:v>4.4</c:v>
                </c:pt>
                <c:pt idx="18">
                  <c:v>4.800000000000001</c:v>
                </c:pt>
                <c:pt idx="19">
                  <c:v>5.2</c:v>
                </c:pt>
                <c:pt idx="20">
                  <c:v>5.6</c:v>
                </c:pt>
                <c:pt idx="21">
                  <c:v>6</c:v>
                </c:pt>
                <c:pt idx="22">
                  <c:v>6.4</c:v>
                </c:pt>
              </c:numCache>
            </c:numRef>
          </c:yVal>
          <c:smooth val="1"/>
        </c:ser>
        <c:axId val="14437967"/>
        <c:axId val="62832840"/>
      </c:scatterChart>
      <c:valAx>
        <c:axId val="14437967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32840"/>
        <c:crosses val="autoZero"/>
        <c:crossBetween val="midCat"/>
        <c:dispUnits/>
        <c:majorUnit val="1"/>
      </c:valAx>
      <c:valAx>
        <c:axId val="6283284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3796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95250</xdr:rowOff>
    </xdr:from>
    <xdr:to>
      <xdr:col>17</xdr:col>
      <xdr:colOff>247650</xdr:colOff>
      <xdr:row>21</xdr:row>
      <xdr:rowOff>57150</xdr:rowOff>
    </xdr:to>
    <xdr:graphicFrame>
      <xdr:nvGraphicFramePr>
        <xdr:cNvPr id="1" name="Chart 7"/>
        <xdr:cNvGraphicFramePr/>
      </xdr:nvGraphicFramePr>
      <xdr:xfrm>
        <a:off x="361950" y="981075"/>
        <a:ext cx="60674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3"/>
  <sheetViews>
    <sheetView zoomScalePageLayoutView="0" workbookViewId="0" topLeftCell="A177">
      <selection activeCell="A169" sqref="A169:O198"/>
    </sheetView>
  </sheetViews>
  <sheetFormatPr defaultColWidth="9.140625" defaultRowHeight="12.75"/>
  <cols>
    <col min="17" max="17" width="9.140625" style="109" customWidth="1"/>
  </cols>
  <sheetData>
    <row r="1" spans="2:9" ht="12.75">
      <c r="B1" s="110">
        <f>IF(rettelinie2!$X$4=1,Ark1!B8,IF(rettelinie2!$X$4=2,Ark1!J8,IF(rettelinie2!$X$4=3,Ark1!S8,IF(rettelinie2!$X$4=4,Ark1!AB8,IF(rettelinie2!$X$4=5,Ark1!AK8)))))</f>
        <v>0.4</v>
      </c>
      <c r="C1" s="103">
        <f>IF(B1=1,"",B1)</f>
        <v>0.4</v>
      </c>
      <c r="D1" s="111" t="s">
        <v>3</v>
      </c>
      <c r="E1" s="111" t="str">
        <f aca="true" t="shared" si="0" ref="E1:E6">IF(I1=0,H1,IF(I1&gt;0,"+ ",I1))</f>
        <v>+ </v>
      </c>
      <c r="F1" s="111">
        <f aca="true" t="shared" si="1" ref="F1:F6">IF(I1&lt;0,"",IF(I1=0,"",I1))</f>
        <v>2</v>
      </c>
      <c r="H1">
        <f aca="true" t="shared" si="2" ref="H1:H6">IF(I1=0,"",I1)</f>
        <v>2</v>
      </c>
      <c r="I1" s="110">
        <f>IF(rettelinie2!$X$4=1,Ark1!D8,IF(rettelinie2!$X$4=2,Ark1!L8,IF(rettelinie2!$X$4=3,Ark1!U8,IF(rettelinie2!$X$4=4,Ark1!AD8,IF(rettelinie2!$X$4=5,Ark1!AM8)))))</f>
        <v>2</v>
      </c>
    </row>
    <row r="2" spans="2:9" ht="12.75">
      <c r="B2" s="110">
        <f>IF(rettelinie2!$X$4=1,Ark1!B9,IF(rettelinie2!$X$4=2,Ark1!J9,IF(rettelinie2!$X$4=3,Ark1!S9,IF(rettelinie2!$X$4=4,Ark1!AB9,IF(rettelinie2!$X$4=5,Ark1!AK9)))))</f>
        <v>0.16666666666666666</v>
      </c>
      <c r="C2" s="103">
        <f>IF(B2=1,"",B2)</f>
        <v>0.16666666666666666</v>
      </c>
      <c r="D2" s="111" t="s">
        <v>3</v>
      </c>
      <c r="E2" s="111" t="str">
        <f t="shared" si="0"/>
        <v>+ </v>
      </c>
      <c r="F2" s="111">
        <f t="shared" si="1"/>
        <v>1</v>
      </c>
      <c r="H2">
        <f t="shared" si="2"/>
        <v>1</v>
      </c>
      <c r="I2" s="110">
        <f>IF(rettelinie2!$X$4=1,Ark1!D9,IF(rettelinie2!$X$4=2,Ark1!L9,IF(rettelinie2!$X$4=3,Ark1!U9,IF(rettelinie2!$X$4=4,Ark1!AD9,IF(rettelinie2!$X$4=5,Ark1!AM9)))))</f>
        <v>1</v>
      </c>
    </row>
    <row r="3" spans="2:9" ht="12.75">
      <c r="B3" s="110">
        <f>IF(rettelinie2!$X$4=1,Ark1!B10,IF(rettelinie2!$X$4=2,Ark1!J10,IF(rettelinie2!$X$4=3,Ark1!S10,IF(rettelinie2!$X$4=4,Ark1!AB10,IF(rettelinie2!$X$4=5,Ark1!AK10)))))</f>
        <v>0.25</v>
      </c>
      <c r="C3" s="103">
        <f>IF(B3=1,"",B3)</f>
        <v>0.25</v>
      </c>
      <c r="D3" s="111" t="s">
        <v>3</v>
      </c>
      <c r="E3" s="111" t="str">
        <f t="shared" si="0"/>
        <v>+ </v>
      </c>
      <c r="F3" s="111">
        <f t="shared" si="1"/>
        <v>4</v>
      </c>
      <c r="H3">
        <f t="shared" si="2"/>
        <v>4</v>
      </c>
      <c r="I3" s="110">
        <f>IF(rettelinie2!$X$4=1,Ark1!D10,IF(rettelinie2!$X$4=2,Ark1!L10,IF(rettelinie2!$X$4=3,Ark1!U10,IF(rettelinie2!$X$4=4,Ark1!AD10,IF(rettelinie2!$X$4=5,Ark1!AM10)))))</f>
        <v>4</v>
      </c>
    </row>
    <row r="4" spans="2:9" ht="12.75">
      <c r="B4" s="110">
        <f>IF(rettelinie2!$X$4=1,Ark1!B11,IF(rettelinie2!$X$4=2,Ark1!J11,IF(rettelinie2!$X$4=3,Ark1!S11,IF(rettelinie2!$X$4=4,Ark1!AB11,IF(rettelinie2!$X$4=5,Ark1!AK11)))))</f>
        <v>0.125</v>
      </c>
      <c r="C4" s="103">
        <f>IF(B4=1,"",B4)</f>
        <v>0.125</v>
      </c>
      <c r="D4" s="111" t="s">
        <v>3</v>
      </c>
      <c r="E4" s="111" t="str">
        <f t="shared" si="0"/>
        <v>+ </v>
      </c>
      <c r="F4" s="111">
        <f t="shared" si="1"/>
        <v>3</v>
      </c>
      <c r="H4">
        <f t="shared" si="2"/>
        <v>3</v>
      </c>
      <c r="I4" s="110">
        <f>IF(rettelinie2!$X$4=1,Ark1!D11,IF(rettelinie2!$X$4=2,Ark1!L11,IF(rettelinie2!$X$4=3,Ark1!U11,IF(rettelinie2!$X$4=4,Ark1!AD11,IF(rettelinie2!$X$4=5,Ark1!AM11)))))</f>
        <v>3</v>
      </c>
    </row>
    <row r="5" spans="2:9" ht="12.75">
      <c r="B5" s="110">
        <f>IF(rettelinie2!$X$4=1,Ark1!B12,IF(rettelinie2!$X$4=2,Ark1!J12,IF(rettelinie2!$X$4=3,Ark1!S12,IF(rettelinie2!$X$4=4,Ark1!AB12,IF(rettelinie2!$X$4=5,Ark1!AK12)))))</f>
        <v>0.7142857142857143</v>
      </c>
      <c r="C5" s="103">
        <f>IF(B5=1,"",IF(B5=-1,-1,B5))</f>
        <v>0.7142857142857143</v>
      </c>
      <c r="D5" s="111" t="s">
        <v>3</v>
      </c>
      <c r="E5" s="111" t="str">
        <f t="shared" si="0"/>
        <v>+ </v>
      </c>
      <c r="F5" s="111">
        <f t="shared" si="1"/>
        <v>1</v>
      </c>
      <c r="H5">
        <f t="shared" si="2"/>
        <v>1</v>
      </c>
      <c r="I5" s="110">
        <f>IF(rettelinie2!$X$4=1,Ark1!D12,IF(rettelinie2!$X$4=2,Ark1!L12,IF(rettelinie2!$X$4=3,Ark1!U12,IF(rettelinie2!$X$4=4,Ark1!AD12,IF(rettelinie2!$X$4=5,Ark1!AM12)))))</f>
        <v>1</v>
      </c>
    </row>
    <row r="6" spans="2:9" ht="13.5" thickBot="1">
      <c r="B6" s="110">
        <f>IF(rettelinie2!$X$4=1,Ark1!B13,IF(rettelinie2!$X$4=2,Ark1!J13,IF(rettelinie2!$X$4=3,Ark1!S13,IF(rettelinie2!$X$4=4,Ark1!AB13,IF(rettelinie2!$X$4=5,Ark1!AK13)))))</f>
        <v>0.14285714285714285</v>
      </c>
      <c r="C6" s="103">
        <f>IF(B6=1,"",IF(B6=-1,-1,B6))</f>
        <v>0.14285714285714285</v>
      </c>
      <c r="D6" s="111" t="s">
        <v>3</v>
      </c>
      <c r="E6" s="111" t="str">
        <f t="shared" si="0"/>
        <v>+ </v>
      </c>
      <c r="F6" s="111">
        <f t="shared" si="1"/>
        <v>1</v>
      </c>
      <c r="H6">
        <f t="shared" si="2"/>
        <v>1</v>
      </c>
      <c r="I6" s="110">
        <f>IF(rettelinie2!$X$4=1,Ark1!D13,IF(rettelinie2!$X$4=2,Ark1!L13,IF(rettelinie2!$X$4=3,Ark1!U13,IF(rettelinie2!$X$4=4,Ark1!AD13,IF(rettelinie2!$X$4=5,Ark1!AM13)))))</f>
        <v>1</v>
      </c>
    </row>
    <row r="7" spans="1:43" ht="13.5" thickBot="1">
      <c r="A7" s="197" t="s">
        <v>4</v>
      </c>
      <c r="B7" s="200"/>
      <c r="C7" s="200"/>
      <c r="D7" s="200"/>
      <c r="E7" s="200"/>
      <c r="F7" s="200"/>
      <c r="G7" s="198"/>
      <c r="H7" s="199"/>
      <c r="I7" s="197" t="s">
        <v>5</v>
      </c>
      <c r="J7" s="198"/>
      <c r="K7" s="198"/>
      <c r="L7" s="198"/>
      <c r="M7" s="198"/>
      <c r="N7" s="198"/>
      <c r="O7" s="198"/>
      <c r="P7" s="199"/>
      <c r="R7" s="197" t="s">
        <v>6</v>
      </c>
      <c r="S7" s="198"/>
      <c r="T7" s="198"/>
      <c r="U7" s="198"/>
      <c r="V7" s="198"/>
      <c r="W7" s="198"/>
      <c r="X7" s="198"/>
      <c r="Y7" s="199"/>
      <c r="AA7" s="197" t="s">
        <v>7</v>
      </c>
      <c r="AB7" s="198"/>
      <c r="AC7" s="198"/>
      <c r="AD7" s="198"/>
      <c r="AE7" s="198"/>
      <c r="AF7" s="198"/>
      <c r="AG7" s="198"/>
      <c r="AH7" s="199"/>
      <c r="AJ7" s="197" t="s">
        <v>8</v>
      </c>
      <c r="AK7" s="198"/>
      <c r="AL7" s="198"/>
      <c r="AM7" s="198"/>
      <c r="AN7" s="198"/>
      <c r="AO7" s="198"/>
      <c r="AP7" s="198"/>
      <c r="AQ7" s="199"/>
    </row>
    <row r="8" spans="1:39" ht="12.75">
      <c r="A8">
        <v>1</v>
      </c>
      <c r="B8" s="103">
        <f aca="true" t="shared" si="3" ref="B8:B13">VLOOKUP(A8,$C$15:$H$90,4,)</f>
        <v>0.4</v>
      </c>
      <c r="D8" s="103">
        <f aca="true" t="shared" si="4" ref="D8:D13">VLOOKUP(A8,$C$15:$H$90,6,)</f>
        <v>2</v>
      </c>
      <c r="I8">
        <v>1</v>
      </c>
      <c r="J8" s="103">
        <f>VLOOKUP(I8,K15:P166,4,)</f>
        <v>-0.2</v>
      </c>
      <c r="L8" s="103">
        <f>VLOOKUP(I8,K15:P166,6,)</f>
        <v>2</v>
      </c>
      <c r="R8">
        <v>1</v>
      </c>
      <c r="S8" s="103">
        <f aca="true" t="shared" si="5" ref="S8:S13">VLOOKUP(R8,$T$15:$Y$137,4,)</f>
        <v>-0.125</v>
      </c>
      <c r="U8" s="103">
        <f aca="true" t="shared" si="6" ref="U8:U13">VLOOKUP(R8,$T$15:$Y$137,6,)</f>
        <v>-3</v>
      </c>
      <c r="AA8">
        <v>1</v>
      </c>
      <c r="AB8" s="103">
        <f aca="true" t="shared" si="7" ref="AB8:AB13">VLOOKUP(AA8,$AC$15:$AH$72,4,)</f>
        <v>1</v>
      </c>
      <c r="AD8" s="103">
        <f aca="true" t="shared" si="8" ref="AD8:AD13">VLOOKUP(AA8,$AC$15:$AH$72,6,)</f>
        <v>-1</v>
      </c>
      <c r="AJ8">
        <v>1</v>
      </c>
      <c r="AK8" s="103">
        <f aca="true" t="shared" si="9" ref="AK8:AK13">VLOOKUP(AJ8,$AL$15:$AQ$423,4,)</f>
        <v>0.3333333333333333</v>
      </c>
      <c r="AM8" s="103">
        <f aca="true" t="shared" si="10" ref="AM8:AM13">VLOOKUP(AJ8,$AL$15:$AQ$423,6,)</f>
        <v>4</v>
      </c>
    </row>
    <row r="9" spans="1:39" ht="12.75">
      <c r="A9">
        <v>2</v>
      </c>
      <c r="B9" s="103">
        <f t="shared" si="3"/>
        <v>0.16666666666666666</v>
      </c>
      <c r="D9" s="103">
        <f t="shared" si="4"/>
        <v>1</v>
      </c>
      <c r="I9">
        <v>2</v>
      </c>
      <c r="J9" s="103">
        <f>VLOOKUP(I9,$K$15:$P$166,4,)</f>
        <v>0.2857142857142857</v>
      </c>
      <c r="L9" s="103">
        <f>VLOOKUP(I9,$K$15:$P$166,6,)</f>
        <v>0</v>
      </c>
      <c r="R9">
        <v>2</v>
      </c>
      <c r="S9" s="103">
        <f t="shared" si="5"/>
        <v>-0.14285714285714285</v>
      </c>
      <c r="U9" s="103">
        <f t="shared" si="6"/>
        <v>-2</v>
      </c>
      <c r="AA9">
        <v>2</v>
      </c>
      <c r="AB9" s="103">
        <f t="shared" si="7"/>
        <v>0.25</v>
      </c>
      <c r="AD9" s="103">
        <f t="shared" si="8"/>
        <v>-3</v>
      </c>
      <c r="AJ9">
        <v>2</v>
      </c>
      <c r="AK9" s="103">
        <f t="shared" si="9"/>
        <v>0.5</v>
      </c>
      <c r="AM9" s="103">
        <f t="shared" si="10"/>
        <v>-5</v>
      </c>
    </row>
    <row r="10" spans="1:39" ht="12.75">
      <c r="A10">
        <v>3</v>
      </c>
      <c r="B10" s="103">
        <f t="shared" si="3"/>
        <v>0.25</v>
      </c>
      <c r="D10" s="103">
        <f t="shared" si="4"/>
        <v>4</v>
      </c>
      <c r="I10">
        <v>3</v>
      </c>
      <c r="J10" s="103">
        <f>VLOOKUP(I10,$K$15:$P$166,4,)</f>
        <v>-1</v>
      </c>
      <c r="L10" s="103">
        <f>VLOOKUP(I10,$K$15:$P$166,6,)</f>
        <v>1</v>
      </c>
      <c r="R10">
        <v>3</v>
      </c>
      <c r="S10" s="103">
        <f t="shared" si="5"/>
        <v>1</v>
      </c>
      <c r="U10" s="103">
        <f t="shared" si="6"/>
        <v>-4</v>
      </c>
      <c r="AA10">
        <v>3</v>
      </c>
      <c r="AB10" s="103">
        <f t="shared" si="7"/>
        <v>0.42857142857142855</v>
      </c>
      <c r="AD10" s="103">
        <f t="shared" si="8"/>
        <v>-2</v>
      </c>
      <c r="AJ10">
        <v>3</v>
      </c>
      <c r="AK10" s="103">
        <f t="shared" si="9"/>
        <v>-1</v>
      </c>
      <c r="AM10" s="103">
        <f t="shared" si="10"/>
        <v>2</v>
      </c>
    </row>
    <row r="11" spans="1:39" ht="12.75">
      <c r="A11">
        <v>4</v>
      </c>
      <c r="B11" s="103">
        <f t="shared" si="3"/>
        <v>0.125</v>
      </c>
      <c r="D11" s="103">
        <f t="shared" si="4"/>
        <v>3</v>
      </c>
      <c r="I11">
        <v>4</v>
      </c>
      <c r="J11" s="103">
        <f>VLOOKUP(I11,$K$15:$P$166,4,)</f>
        <v>0.42857142857142855</v>
      </c>
      <c r="L11" s="103">
        <f>VLOOKUP(I11,$K$15:$P$166,6,)</f>
        <v>2</v>
      </c>
      <c r="R11">
        <v>4</v>
      </c>
      <c r="S11" s="103">
        <f t="shared" si="5"/>
        <v>-0.8</v>
      </c>
      <c r="U11" s="103">
        <f t="shared" si="6"/>
        <v>-2</v>
      </c>
      <c r="AA11">
        <v>4</v>
      </c>
      <c r="AB11" s="103">
        <f t="shared" si="7"/>
        <v>1</v>
      </c>
      <c r="AD11" s="103">
        <f t="shared" si="8"/>
        <v>-4</v>
      </c>
      <c r="AJ11">
        <v>4</v>
      </c>
      <c r="AK11" s="103">
        <f t="shared" si="9"/>
        <v>0.2</v>
      </c>
      <c r="AM11" s="103">
        <f t="shared" si="10"/>
        <v>1</v>
      </c>
    </row>
    <row r="12" spans="1:39" ht="12.75">
      <c r="A12">
        <v>5</v>
      </c>
      <c r="B12" s="103">
        <f t="shared" si="3"/>
        <v>0.7142857142857143</v>
      </c>
      <c r="D12" s="103">
        <f t="shared" si="4"/>
        <v>1</v>
      </c>
      <c r="I12">
        <v>5</v>
      </c>
      <c r="J12" s="103">
        <f>VLOOKUP(I12,$K$15:$P$166,4,)</f>
        <v>-0.75</v>
      </c>
      <c r="L12" s="103">
        <f>VLOOKUP(I12,$K$15:$P$166,6,)</f>
        <v>3</v>
      </c>
      <c r="R12">
        <v>5</v>
      </c>
      <c r="S12" s="103">
        <f t="shared" si="5"/>
        <v>0.75</v>
      </c>
      <c r="U12" s="103">
        <f t="shared" si="6"/>
        <v>-2</v>
      </c>
      <c r="AA12">
        <v>5</v>
      </c>
      <c r="AB12" s="103">
        <f t="shared" si="7"/>
        <v>0.3333333333333333</v>
      </c>
      <c r="AD12" s="103">
        <f t="shared" si="8"/>
        <v>-3</v>
      </c>
      <c r="AJ12">
        <v>5</v>
      </c>
      <c r="AK12" s="103">
        <f t="shared" si="9"/>
        <v>0.16666666666666666</v>
      </c>
      <c r="AM12" s="103">
        <f t="shared" si="10"/>
        <v>-1</v>
      </c>
    </row>
    <row r="13" spans="1:39" ht="12.75">
      <c r="A13">
        <v>6</v>
      </c>
      <c r="B13" s="103">
        <f t="shared" si="3"/>
        <v>0.14285714285714285</v>
      </c>
      <c r="D13" s="103">
        <f t="shared" si="4"/>
        <v>1</v>
      </c>
      <c r="I13">
        <v>6</v>
      </c>
      <c r="J13" s="103">
        <f>VLOOKUP(I13,$K$15:$P$166,4,)</f>
        <v>0.4</v>
      </c>
      <c r="L13" s="103">
        <f>VLOOKUP(I13,$K$15:$P$166,6,)</f>
        <v>3</v>
      </c>
      <c r="R13">
        <v>6</v>
      </c>
      <c r="S13" s="103">
        <f t="shared" si="5"/>
        <v>-0.42857142857142855</v>
      </c>
      <c r="U13" s="103">
        <f t="shared" si="6"/>
        <v>-1</v>
      </c>
      <c r="AA13">
        <v>6</v>
      </c>
      <c r="AB13" s="103">
        <f t="shared" si="7"/>
        <v>0.25</v>
      </c>
      <c r="AD13" s="103">
        <f t="shared" si="8"/>
        <v>-2</v>
      </c>
      <c r="AJ13">
        <v>6</v>
      </c>
      <c r="AK13" s="103">
        <f t="shared" si="9"/>
        <v>1</v>
      </c>
      <c r="AM13" s="103">
        <f t="shared" si="10"/>
        <v>-3</v>
      </c>
    </row>
    <row r="14" spans="3:43" ht="12.75">
      <c r="C14" s="104"/>
      <c r="D14" s="104"/>
      <c r="E14" s="104"/>
      <c r="F14" s="104" t="s">
        <v>2</v>
      </c>
      <c r="G14" s="104" t="s">
        <v>3</v>
      </c>
      <c r="H14" s="104" t="s">
        <v>1</v>
      </c>
      <c r="K14" s="104"/>
      <c r="L14" s="104"/>
      <c r="M14" s="104"/>
      <c r="N14" s="104" t="s">
        <v>2</v>
      </c>
      <c r="O14" s="104" t="s">
        <v>3</v>
      </c>
      <c r="P14" s="104" t="s">
        <v>1</v>
      </c>
      <c r="Q14" s="108"/>
      <c r="S14" s="106"/>
      <c r="T14" s="106"/>
      <c r="U14" s="106"/>
      <c r="V14" s="106"/>
      <c r="W14" s="106" t="s">
        <v>2</v>
      </c>
      <c r="X14" s="106" t="s">
        <v>3</v>
      </c>
      <c r="Y14" s="106" t="s">
        <v>1</v>
      </c>
      <c r="AC14" s="104"/>
      <c r="AD14" s="104"/>
      <c r="AE14" s="104"/>
      <c r="AF14" s="104" t="s">
        <v>2</v>
      </c>
      <c r="AG14" s="104" t="s">
        <v>3</v>
      </c>
      <c r="AH14" s="104" t="s">
        <v>1</v>
      </c>
      <c r="AL14" s="104"/>
      <c r="AM14" s="104"/>
      <c r="AN14" s="104"/>
      <c r="AO14" s="104" t="s">
        <v>2</v>
      </c>
      <c r="AP14" s="104" t="s">
        <v>3</v>
      </c>
      <c r="AQ14" s="104" t="s">
        <v>1</v>
      </c>
    </row>
    <row r="15" spans="2:43" ht="12.75">
      <c r="B15" s="104">
        <f ca="1">RAND()</f>
        <v>0.3396196846111694</v>
      </c>
      <c r="C15" s="104">
        <f>RANK(B15,$B$15:$B$90,-1)</f>
        <v>26</v>
      </c>
      <c r="D15" s="104">
        <v>1</v>
      </c>
      <c r="E15" s="104">
        <v>1</v>
      </c>
      <c r="F15" s="105">
        <f>D15/E15</f>
        <v>1</v>
      </c>
      <c r="G15" s="104"/>
      <c r="H15" s="104">
        <v>0</v>
      </c>
      <c r="J15" s="104">
        <f ca="1">RAND()</f>
        <v>0.9894659030124846</v>
      </c>
      <c r="K15" s="104">
        <f>RANK(J15,$J$15:$J$166,-1)</f>
        <v>151</v>
      </c>
      <c r="L15" s="104">
        <v>1</v>
      </c>
      <c r="M15" s="104">
        <v>1</v>
      </c>
      <c r="N15" s="105">
        <f aca="true" t="shared" si="11" ref="N15:N24">L15/M15</f>
        <v>1</v>
      </c>
      <c r="O15" s="104"/>
      <c r="P15" s="104">
        <v>0</v>
      </c>
      <c r="Q15" s="108"/>
      <c r="S15" s="106">
        <f ca="1">RAND()</f>
        <v>0.1898765980785999</v>
      </c>
      <c r="T15" s="106">
        <f>RANK(S15,$S$15:$S$137,-1)</f>
        <v>27</v>
      </c>
      <c r="U15" s="106">
        <v>1</v>
      </c>
      <c r="V15" s="106">
        <v>1</v>
      </c>
      <c r="W15" s="107">
        <f>U15/V15</f>
        <v>1</v>
      </c>
      <c r="X15" s="106"/>
      <c r="Y15" s="106">
        <v>-1</v>
      </c>
      <c r="AB15" s="104">
        <f aca="true" ca="1" t="shared" si="12" ref="AB15:AB46">RAND()</f>
        <v>0.0016674770553457563</v>
      </c>
      <c r="AC15" s="104">
        <f>RANK(AB15,$AB$15:$AB$72,-1)</f>
        <v>1</v>
      </c>
      <c r="AD15" s="104">
        <v>1</v>
      </c>
      <c r="AE15" s="104">
        <v>1</v>
      </c>
      <c r="AF15" s="105">
        <f>AD15/AE15</f>
        <v>1</v>
      </c>
      <c r="AG15" s="104"/>
      <c r="AH15" s="104">
        <v>-1</v>
      </c>
      <c r="AK15" s="104">
        <f ca="1">RAND()</f>
        <v>0.6091846763698561</v>
      </c>
      <c r="AL15" s="104">
        <f>RANK(AK15,$AK$15:$AK$423,-1)</f>
        <v>257</v>
      </c>
      <c r="AM15" s="104">
        <v>1</v>
      </c>
      <c r="AN15" s="104">
        <v>1</v>
      </c>
      <c r="AO15" s="105">
        <f>AM15/AN15</f>
        <v>1</v>
      </c>
      <c r="AP15" s="104"/>
      <c r="AQ15" s="104">
        <v>0</v>
      </c>
    </row>
    <row r="16" spans="2:43" ht="12.75">
      <c r="B16" s="104">
        <f aca="true" ca="1" t="shared" si="13" ref="B16:B79">RAND()</f>
        <v>0.85811775303468</v>
      </c>
      <c r="C16" s="104">
        <f aca="true" t="shared" si="14" ref="C16:C79">RANK(B16,$B$15:$B$90,-1)</f>
        <v>67</v>
      </c>
      <c r="D16" s="104">
        <v>1</v>
      </c>
      <c r="E16" s="104">
        <v>2</v>
      </c>
      <c r="F16" s="105">
        <f>D16/E16</f>
        <v>0.5</v>
      </c>
      <c r="G16" s="104"/>
      <c r="H16" s="104">
        <v>0</v>
      </c>
      <c r="J16" s="104">
        <f aca="true" ca="1" t="shared" si="15" ref="J16:J79">RAND()</f>
        <v>0.876371174632171</v>
      </c>
      <c r="K16" s="104">
        <f aca="true" t="shared" si="16" ref="K16:K79">RANK(J16,$J$15:$J$166,-1)</f>
        <v>131</v>
      </c>
      <c r="L16" s="104">
        <v>1</v>
      </c>
      <c r="M16" s="104">
        <v>2</v>
      </c>
      <c r="N16" s="105">
        <f t="shared" si="11"/>
        <v>0.5</v>
      </c>
      <c r="O16" s="104"/>
      <c r="P16" s="104">
        <v>0</v>
      </c>
      <c r="Q16" s="108"/>
      <c r="S16" s="106">
        <f aca="true" ca="1" t="shared" si="17" ref="S16:S79">RAND()</f>
        <v>0.5907493588083081</v>
      </c>
      <c r="T16" s="106">
        <f aca="true" t="shared" si="18" ref="T16:T79">RANK(S16,$S$15:$S$137,-1)</f>
        <v>75</v>
      </c>
      <c r="U16" s="106">
        <v>1</v>
      </c>
      <c r="V16" s="106">
        <v>2</v>
      </c>
      <c r="W16" s="107">
        <f>U16/V16</f>
        <v>0.5</v>
      </c>
      <c r="X16" s="106"/>
      <c r="Y16" s="106">
        <v>-1</v>
      </c>
      <c r="AB16" s="104">
        <f ca="1" t="shared" si="12"/>
        <v>0.7351835498798058</v>
      </c>
      <c r="AC16" s="104">
        <f aca="true" t="shared" si="19" ref="AC16:AC72">RANK(AB16,$AB$15:$AB$72,-1)</f>
        <v>47</v>
      </c>
      <c r="AD16" s="104">
        <v>1</v>
      </c>
      <c r="AE16" s="104">
        <v>2</v>
      </c>
      <c r="AF16" s="105">
        <f>AD16/AE16</f>
        <v>0.5</v>
      </c>
      <c r="AG16" s="104"/>
      <c r="AH16" s="104">
        <v>-1</v>
      </c>
      <c r="AK16" s="104">
        <f aca="true" ca="1" t="shared" si="20" ref="AK16:AK79">RAND()</f>
        <v>0.8802105928399939</v>
      </c>
      <c r="AL16" s="104">
        <f aca="true" t="shared" si="21" ref="AL16:AL79">RANK(AK16,$AK$15:$AK$423,-1)</f>
        <v>365</v>
      </c>
      <c r="AM16" s="104">
        <v>1</v>
      </c>
      <c r="AN16" s="104">
        <v>2</v>
      </c>
      <c r="AO16" s="105">
        <f>AM16/AN16</f>
        <v>0.5</v>
      </c>
      <c r="AP16" s="104"/>
      <c r="AQ16" s="104">
        <v>0</v>
      </c>
    </row>
    <row r="17" spans="2:43" ht="12.75">
      <c r="B17" s="104">
        <f ca="1" t="shared" si="13"/>
        <v>0.5862862744215089</v>
      </c>
      <c r="C17" s="104">
        <f t="shared" si="14"/>
        <v>45</v>
      </c>
      <c r="D17" s="104">
        <v>1</v>
      </c>
      <c r="E17" s="104">
        <v>3</v>
      </c>
      <c r="F17" s="105">
        <f aca="true" t="shared" si="22" ref="F17:F22">D17/E17</f>
        <v>0.3333333333333333</v>
      </c>
      <c r="G17" s="104"/>
      <c r="H17" s="104">
        <v>0</v>
      </c>
      <c r="J17" s="104">
        <f ca="1" t="shared" si="15"/>
        <v>0.012500620983677102</v>
      </c>
      <c r="K17" s="104">
        <f t="shared" si="16"/>
        <v>7</v>
      </c>
      <c r="L17" s="104">
        <v>1</v>
      </c>
      <c r="M17" s="104">
        <v>3</v>
      </c>
      <c r="N17" s="105">
        <f t="shared" si="11"/>
        <v>0.3333333333333333</v>
      </c>
      <c r="O17" s="104"/>
      <c r="P17" s="104">
        <v>0</v>
      </c>
      <c r="Q17" s="108"/>
      <c r="S17" s="106">
        <f ca="1" t="shared" si="17"/>
        <v>0.48219539652460375</v>
      </c>
      <c r="T17" s="106">
        <f t="shared" si="18"/>
        <v>64</v>
      </c>
      <c r="U17" s="106">
        <v>1</v>
      </c>
      <c r="V17" s="106">
        <v>3</v>
      </c>
      <c r="W17" s="107">
        <f aca="true" t="shared" si="23" ref="W17:W22">U17/V17</f>
        <v>0.3333333333333333</v>
      </c>
      <c r="X17" s="106"/>
      <c r="Y17" s="106">
        <v>-1</v>
      </c>
      <c r="AB17" s="104">
        <f ca="1" t="shared" si="12"/>
        <v>0.5558409566262288</v>
      </c>
      <c r="AC17" s="104">
        <f t="shared" si="19"/>
        <v>39</v>
      </c>
      <c r="AD17" s="104">
        <v>1</v>
      </c>
      <c r="AE17" s="104">
        <v>3</v>
      </c>
      <c r="AF17" s="105">
        <f aca="true" t="shared" si="24" ref="AF17:AF22">AD17/AE17</f>
        <v>0.3333333333333333</v>
      </c>
      <c r="AG17" s="104"/>
      <c r="AH17" s="104">
        <v>-1</v>
      </c>
      <c r="AK17" s="104">
        <f ca="1" t="shared" si="20"/>
        <v>0.8940357052047654</v>
      </c>
      <c r="AL17" s="104">
        <f t="shared" si="21"/>
        <v>372</v>
      </c>
      <c r="AM17" s="104">
        <v>1</v>
      </c>
      <c r="AN17" s="104">
        <v>3</v>
      </c>
      <c r="AO17" s="105">
        <f aca="true" t="shared" si="25" ref="AO17:AO22">AM17/AN17</f>
        <v>0.3333333333333333</v>
      </c>
      <c r="AP17" s="104"/>
      <c r="AQ17" s="104">
        <v>0</v>
      </c>
    </row>
    <row r="18" spans="2:43" ht="12.75">
      <c r="B18" s="104">
        <f ca="1" t="shared" si="13"/>
        <v>0.20913248245608895</v>
      </c>
      <c r="C18" s="104">
        <f t="shared" si="14"/>
        <v>12</v>
      </c>
      <c r="D18" s="104">
        <v>1</v>
      </c>
      <c r="E18" s="104">
        <v>4</v>
      </c>
      <c r="F18" s="105">
        <f t="shared" si="22"/>
        <v>0.25</v>
      </c>
      <c r="G18" s="104"/>
      <c r="H18" s="104">
        <v>0</v>
      </c>
      <c r="J18" s="104">
        <f ca="1" t="shared" si="15"/>
        <v>0.35017458388375644</v>
      </c>
      <c r="K18" s="104">
        <f t="shared" si="16"/>
        <v>62</v>
      </c>
      <c r="L18" s="104">
        <v>1</v>
      </c>
      <c r="M18" s="104">
        <v>4</v>
      </c>
      <c r="N18" s="105">
        <f t="shared" si="11"/>
        <v>0.25</v>
      </c>
      <c r="O18" s="104"/>
      <c r="P18" s="104">
        <v>0</v>
      </c>
      <c r="Q18" s="108"/>
      <c r="S18" s="106">
        <f ca="1" t="shared" si="17"/>
        <v>0.11082985056972161</v>
      </c>
      <c r="T18" s="106">
        <f t="shared" si="18"/>
        <v>16</v>
      </c>
      <c r="U18" s="106">
        <v>1</v>
      </c>
      <c r="V18" s="106">
        <v>4</v>
      </c>
      <c r="W18" s="107">
        <f t="shared" si="23"/>
        <v>0.25</v>
      </c>
      <c r="X18" s="106"/>
      <c r="Y18" s="106">
        <v>-1</v>
      </c>
      <c r="AB18" s="104">
        <f ca="1" t="shared" si="12"/>
        <v>0.7350269839699177</v>
      </c>
      <c r="AC18" s="104">
        <f t="shared" si="19"/>
        <v>46</v>
      </c>
      <c r="AD18" s="104">
        <v>1</v>
      </c>
      <c r="AE18" s="104">
        <v>4</v>
      </c>
      <c r="AF18" s="105">
        <f t="shared" si="24"/>
        <v>0.25</v>
      </c>
      <c r="AG18" s="104"/>
      <c r="AH18" s="104">
        <v>-1</v>
      </c>
      <c r="AK18" s="104">
        <f ca="1" t="shared" si="20"/>
        <v>0.8794029702571677</v>
      </c>
      <c r="AL18" s="104">
        <f t="shared" si="21"/>
        <v>364</v>
      </c>
      <c r="AM18" s="104">
        <v>1</v>
      </c>
      <c r="AN18" s="104">
        <v>4</v>
      </c>
      <c r="AO18" s="105">
        <f t="shared" si="25"/>
        <v>0.25</v>
      </c>
      <c r="AP18" s="104"/>
      <c r="AQ18" s="104">
        <v>0</v>
      </c>
    </row>
    <row r="19" spans="2:43" ht="12.75">
      <c r="B19" s="104">
        <f ca="1" t="shared" si="13"/>
        <v>0.8752636065266339</v>
      </c>
      <c r="C19" s="104">
        <f t="shared" si="14"/>
        <v>68</v>
      </c>
      <c r="D19" s="104">
        <v>1</v>
      </c>
      <c r="E19" s="104">
        <v>5</v>
      </c>
      <c r="F19" s="105">
        <f t="shared" si="22"/>
        <v>0.2</v>
      </c>
      <c r="G19" s="104"/>
      <c r="H19" s="104">
        <v>0</v>
      </c>
      <c r="J19" s="104">
        <f ca="1" t="shared" si="15"/>
        <v>0.5803517016509576</v>
      </c>
      <c r="K19" s="104">
        <f t="shared" si="16"/>
        <v>95</v>
      </c>
      <c r="L19" s="104">
        <v>1</v>
      </c>
      <c r="M19" s="104">
        <v>5</v>
      </c>
      <c r="N19" s="105">
        <f t="shared" si="11"/>
        <v>0.2</v>
      </c>
      <c r="O19" s="104"/>
      <c r="P19" s="104">
        <v>0</v>
      </c>
      <c r="Q19" s="108"/>
      <c r="S19" s="106">
        <f ca="1" t="shared" si="17"/>
        <v>0.3473448841429594</v>
      </c>
      <c r="T19" s="106">
        <f t="shared" si="18"/>
        <v>51</v>
      </c>
      <c r="U19" s="106">
        <v>1</v>
      </c>
      <c r="V19" s="106">
        <v>5</v>
      </c>
      <c r="W19" s="107">
        <f t="shared" si="23"/>
        <v>0.2</v>
      </c>
      <c r="X19" s="106"/>
      <c r="Y19" s="106">
        <v>-1</v>
      </c>
      <c r="AB19" s="104">
        <f ca="1" t="shared" si="12"/>
        <v>0.8467450193288066</v>
      </c>
      <c r="AC19" s="104">
        <f t="shared" si="19"/>
        <v>53</v>
      </c>
      <c r="AD19" s="104">
        <v>1</v>
      </c>
      <c r="AE19" s="104">
        <v>5</v>
      </c>
      <c r="AF19" s="105">
        <f t="shared" si="24"/>
        <v>0.2</v>
      </c>
      <c r="AG19" s="104"/>
      <c r="AH19" s="104">
        <v>-1</v>
      </c>
      <c r="AK19" s="104">
        <f ca="1" t="shared" si="20"/>
        <v>0.23986165012122562</v>
      </c>
      <c r="AL19" s="104">
        <f t="shared" si="21"/>
        <v>99</v>
      </c>
      <c r="AM19" s="104">
        <v>1</v>
      </c>
      <c r="AN19" s="104">
        <v>5</v>
      </c>
      <c r="AO19" s="105">
        <f t="shared" si="25"/>
        <v>0.2</v>
      </c>
      <c r="AP19" s="104"/>
      <c r="AQ19" s="104">
        <v>0</v>
      </c>
    </row>
    <row r="20" spans="2:43" ht="12.75">
      <c r="B20" s="104">
        <f ca="1" t="shared" si="13"/>
        <v>0.2709387125314242</v>
      </c>
      <c r="C20" s="104">
        <f t="shared" si="14"/>
        <v>18</v>
      </c>
      <c r="D20" s="104">
        <v>1</v>
      </c>
      <c r="E20" s="104">
        <v>6</v>
      </c>
      <c r="F20" s="105">
        <f t="shared" si="22"/>
        <v>0.16666666666666666</v>
      </c>
      <c r="G20" s="104"/>
      <c r="H20" s="104">
        <v>0</v>
      </c>
      <c r="J20" s="104">
        <f ca="1" t="shared" si="15"/>
        <v>0.23962445634993346</v>
      </c>
      <c r="K20" s="104">
        <f t="shared" si="16"/>
        <v>42</v>
      </c>
      <c r="L20" s="104">
        <v>1</v>
      </c>
      <c r="M20" s="104">
        <v>6</v>
      </c>
      <c r="N20" s="105">
        <f t="shared" si="11"/>
        <v>0.16666666666666666</v>
      </c>
      <c r="O20" s="104"/>
      <c r="P20" s="104">
        <v>0</v>
      </c>
      <c r="Q20" s="108"/>
      <c r="S20" s="106">
        <f ca="1" t="shared" si="17"/>
        <v>0.7632087575898163</v>
      </c>
      <c r="T20" s="106">
        <f t="shared" si="18"/>
        <v>96</v>
      </c>
      <c r="U20" s="106">
        <v>1</v>
      </c>
      <c r="V20" s="106">
        <v>6</v>
      </c>
      <c r="W20" s="107">
        <f t="shared" si="23"/>
        <v>0.16666666666666666</v>
      </c>
      <c r="X20" s="106"/>
      <c r="Y20" s="106">
        <v>-1</v>
      </c>
      <c r="AB20" s="104">
        <f ca="1" t="shared" si="12"/>
        <v>0.16274514007134222</v>
      </c>
      <c r="AC20" s="104">
        <f t="shared" si="19"/>
        <v>9</v>
      </c>
      <c r="AD20" s="104">
        <v>1</v>
      </c>
      <c r="AE20" s="104">
        <v>6</v>
      </c>
      <c r="AF20" s="105">
        <f t="shared" si="24"/>
        <v>0.16666666666666666</v>
      </c>
      <c r="AG20" s="104"/>
      <c r="AH20" s="104">
        <v>-1</v>
      </c>
      <c r="AK20" s="104">
        <f ca="1" t="shared" si="20"/>
        <v>0.924557425491666</v>
      </c>
      <c r="AL20" s="104">
        <f t="shared" si="21"/>
        <v>381</v>
      </c>
      <c r="AM20" s="104">
        <v>1</v>
      </c>
      <c r="AN20" s="104">
        <v>6</v>
      </c>
      <c r="AO20" s="105">
        <f t="shared" si="25"/>
        <v>0.16666666666666666</v>
      </c>
      <c r="AP20" s="104"/>
      <c r="AQ20" s="104">
        <v>0</v>
      </c>
    </row>
    <row r="21" spans="2:43" ht="12.75">
      <c r="B21" s="104">
        <f ca="1" t="shared" si="13"/>
        <v>0.5706662090929708</v>
      </c>
      <c r="C21" s="104">
        <f t="shared" si="14"/>
        <v>43</v>
      </c>
      <c r="D21" s="104">
        <v>1</v>
      </c>
      <c r="E21" s="104">
        <v>7</v>
      </c>
      <c r="F21" s="105">
        <f t="shared" si="22"/>
        <v>0.14285714285714285</v>
      </c>
      <c r="G21" s="104"/>
      <c r="H21" s="104">
        <v>0</v>
      </c>
      <c r="J21" s="104">
        <f ca="1" t="shared" si="15"/>
        <v>0.09529842810849609</v>
      </c>
      <c r="K21" s="104">
        <f t="shared" si="16"/>
        <v>19</v>
      </c>
      <c r="L21" s="104">
        <v>1</v>
      </c>
      <c r="M21" s="104">
        <v>7</v>
      </c>
      <c r="N21" s="105">
        <f t="shared" si="11"/>
        <v>0.14285714285714285</v>
      </c>
      <c r="O21" s="104"/>
      <c r="P21" s="104">
        <v>0</v>
      </c>
      <c r="Q21" s="108"/>
      <c r="S21" s="106">
        <f ca="1" t="shared" si="17"/>
        <v>0.5282265025846997</v>
      </c>
      <c r="T21" s="106">
        <f t="shared" si="18"/>
        <v>71</v>
      </c>
      <c r="U21" s="106">
        <v>1</v>
      </c>
      <c r="V21" s="106">
        <v>7</v>
      </c>
      <c r="W21" s="107">
        <f t="shared" si="23"/>
        <v>0.14285714285714285</v>
      </c>
      <c r="X21" s="106"/>
      <c r="Y21" s="106">
        <v>-1</v>
      </c>
      <c r="AB21" s="104">
        <f ca="1" t="shared" si="12"/>
        <v>0.9410090918324248</v>
      </c>
      <c r="AC21" s="104">
        <f t="shared" si="19"/>
        <v>55</v>
      </c>
      <c r="AD21" s="104">
        <v>1</v>
      </c>
      <c r="AE21" s="104">
        <v>7</v>
      </c>
      <c r="AF21" s="105">
        <f t="shared" si="24"/>
        <v>0.14285714285714285</v>
      </c>
      <c r="AG21" s="104"/>
      <c r="AH21" s="104">
        <v>-1</v>
      </c>
      <c r="AK21" s="104">
        <f ca="1" t="shared" si="20"/>
        <v>0.5715422103596168</v>
      </c>
      <c r="AL21" s="104">
        <f t="shared" si="21"/>
        <v>239</v>
      </c>
      <c r="AM21" s="104">
        <v>1</v>
      </c>
      <c r="AN21" s="104">
        <v>7</v>
      </c>
      <c r="AO21" s="105">
        <f t="shared" si="25"/>
        <v>0.14285714285714285</v>
      </c>
      <c r="AP21" s="104"/>
      <c r="AQ21" s="104">
        <v>0</v>
      </c>
    </row>
    <row r="22" spans="2:43" ht="12.75">
      <c r="B22" s="104">
        <f ca="1" t="shared" si="13"/>
        <v>0.5410685441374836</v>
      </c>
      <c r="C22" s="104">
        <f t="shared" si="14"/>
        <v>38</v>
      </c>
      <c r="D22" s="104">
        <v>1</v>
      </c>
      <c r="E22" s="104">
        <v>8</v>
      </c>
      <c r="F22" s="105">
        <f t="shared" si="22"/>
        <v>0.125</v>
      </c>
      <c r="G22" s="104"/>
      <c r="H22" s="104">
        <v>0</v>
      </c>
      <c r="J22" s="104">
        <f ca="1" t="shared" si="15"/>
        <v>0.5921380794730622</v>
      </c>
      <c r="K22" s="104">
        <f t="shared" si="16"/>
        <v>98</v>
      </c>
      <c r="L22" s="104">
        <v>1</v>
      </c>
      <c r="M22" s="104">
        <v>8</v>
      </c>
      <c r="N22" s="105">
        <f t="shared" si="11"/>
        <v>0.125</v>
      </c>
      <c r="O22" s="104"/>
      <c r="P22" s="104">
        <v>0</v>
      </c>
      <c r="Q22" s="108"/>
      <c r="S22" s="106">
        <f ca="1" t="shared" si="17"/>
        <v>0.951888577648984</v>
      </c>
      <c r="T22" s="106">
        <f t="shared" si="18"/>
        <v>120</v>
      </c>
      <c r="U22" s="106">
        <v>1</v>
      </c>
      <c r="V22" s="106">
        <v>8</v>
      </c>
      <c r="W22" s="107">
        <f t="shared" si="23"/>
        <v>0.125</v>
      </c>
      <c r="X22" s="106"/>
      <c r="Y22" s="106">
        <v>-1</v>
      </c>
      <c r="AB22" s="104">
        <f ca="1" t="shared" si="12"/>
        <v>0.9765622293629042</v>
      </c>
      <c r="AC22" s="104">
        <f t="shared" si="19"/>
        <v>58</v>
      </c>
      <c r="AD22" s="104">
        <v>1</v>
      </c>
      <c r="AE22" s="104">
        <v>8</v>
      </c>
      <c r="AF22" s="105">
        <f t="shared" si="24"/>
        <v>0.125</v>
      </c>
      <c r="AG22" s="104"/>
      <c r="AH22" s="104">
        <v>-1</v>
      </c>
      <c r="AK22" s="104">
        <f ca="1" t="shared" si="20"/>
        <v>0.871554036210223</v>
      </c>
      <c r="AL22" s="104">
        <f t="shared" si="21"/>
        <v>359</v>
      </c>
      <c r="AM22" s="104">
        <v>1</v>
      </c>
      <c r="AN22" s="104">
        <v>8</v>
      </c>
      <c r="AO22" s="105">
        <f t="shared" si="25"/>
        <v>0.125</v>
      </c>
      <c r="AP22" s="104"/>
      <c r="AQ22" s="104">
        <v>0</v>
      </c>
    </row>
    <row r="23" spans="2:43" ht="12.75">
      <c r="B23" s="104">
        <f ca="1" t="shared" si="13"/>
        <v>0.2046333025811844</v>
      </c>
      <c r="C23" s="104">
        <f t="shared" si="14"/>
        <v>10</v>
      </c>
      <c r="D23" s="104">
        <v>1</v>
      </c>
      <c r="E23" s="104">
        <v>1</v>
      </c>
      <c r="F23" s="105">
        <f>D23/E23</f>
        <v>1</v>
      </c>
      <c r="G23" s="104"/>
      <c r="H23" s="104">
        <v>1</v>
      </c>
      <c r="J23" s="104">
        <f ca="1" t="shared" si="15"/>
        <v>0.9854466864527684</v>
      </c>
      <c r="K23" s="104">
        <f t="shared" si="16"/>
        <v>149</v>
      </c>
      <c r="L23" s="104">
        <v>1</v>
      </c>
      <c r="M23" s="104">
        <v>1</v>
      </c>
      <c r="N23" s="105">
        <f t="shared" si="11"/>
        <v>1</v>
      </c>
      <c r="O23" s="104"/>
      <c r="P23" s="104">
        <v>1</v>
      </c>
      <c r="Q23" s="108"/>
      <c r="S23" s="106">
        <f ca="1" t="shared" si="17"/>
        <v>0.040412389659031156</v>
      </c>
      <c r="T23" s="106">
        <f t="shared" si="18"/>
        <v>10</v>
      </c>
      <c r="U23" s="106">
        <v>1</v>
      </c>
      <c r="V23" s="106">
        <v>1</v>
      </c>
      <c r="W23" s="107">
        <f>U23/V23</f>
        <v>1</v>
      </c>
      <c r="X23" s="106"/>
      <c r="Y23" s="106">
        <v>-2</v>
      </c>
      <c r="AB23" s="104">
        <f ca="1" t="shared" si="12"/>
        <v>0.3079773596705424</v>
      </c>
      <c r="AC23" s="104">
        <f t="shared" si="19"/>
        <v>23</v>
      </c>
      <c r="AD23" s="104">
        <v>1</v>
      </c>
      <c r="AE23" s="104">
        <v>1</v>
      </c>
      <c r="AF23" s="105">
        <f>AD23/AE23</f>
        <v>1</v>
      </c>
      <c r="AG23" s="104"/>
      <c r="AH23" s="104">
        <v>-2</v>
      </c>
      <c r="AK23" s="104">
        <f ca="1" t="shared" si="20"/>
        <v>0.493480526803844</v>
      </c>
      <c r="AL23" s="104">
        <f t="shared" si="21"/>
        <v>205</v>
      </c>
      <c r="AM23" s="104">
        <v>1</v>
      </c>
      <c r="AN23" s="104">
        <v>1</v>
      </c>
      <c r="AO23" s="105">
        <f>AM23/AN23</f>
        <v>1</v>
      </c>
      <c r="AP23" s="104"/>
      <c r="AQ23" s="104">
        <v>1</v>
      </c>
    </row>
    <row r="24" spans="2:43" ht="12.75">
      <c r="B24" s="104">
        <f ca="1" t="shared" si="13"/>
        <v>0.3722624985319225</v>
      </c>
      <c r="C24" s="104">
        <f t="shared" si="14"/>
        <v>28</v>
      </c>
      <c r="D24" s="104">
        <v>1</v>
      </c>
      <c r="E24" s="104">
        <v>2</v>
      </c>
      <c r="F24" s="105">
        <f>D24/E24</f>
        <v>0.5</v>
      </c>
      <c r="G24" s="104"/>
      <c r="H24" s="104">
        <v>1</v>
      </c>
      <c r="J24" s="104">
        <f ca="1" t="shared" si="15"/>
        <v>0.36901522555620137</v>
      </c>
      <c r="K24" s="104">
        <f t="shared" si="16"/>
        <v>67</v>
      </c>
      <c r="L24" s="104">
        <v>1</v>
      </c>
      <c r="M24" s="104">
        <v>2</v>
      </c>
      <c r="N24" s="105">
        <f t="shared" si="11"/>
        <v>0.5</v>
      </c>
      <c r="O24" s="104"/>
      <c r="P24" s="104">
        <v>1</v>
      </c>
      <c r="Q24" s="108"/>
      <c r="S24" s="106">
        <f ca="1" t="shared" si="17"/>
        <v>0.46259669441035833</v>
      </c>
      <c r="T24" s="106">
        <f t="shared" si="18"/>
        <v>63</v>
      </c>
      <c r="U24" s="106">
        <v>1</v>
      </c>
      <c r="V24" s="106">
        <v>2</v>
      </c>
      <c r="W24" s="107">
        <f>U24/V24</f>
        <v>0.5</v>
      </c>
      <c r="X24" s="106"/>
      <c r="Y24" s="106">
        <v>-2</v>
      </c>
      <c r="AB24" s="104">
        <f ca="1" t="shared" si="12"/>
        <v>0.19224272002843934</v>
      </c>
      <c r="AC24" s="104">
        <f t="shared" si="19"/>
        <v>13</v>
      </c>
      <c r="AD24" s="104">
        <v>1</v>
      </c>
      <c r="AE24" s="104">
        <v>2</v>
      </c>
      <c r="AF24" s="105">
        <f>AD24/AE24</f>
        <v>0.5</v>
      </c>
      <c r="AG24" s="104"/>
      <c r="AH24" s="104">
        <v>-2</v>
      </c>
      <c r="AK24" s="104">
        <f ca="1" t="shared" si="20"/>
        <v>0.0243577298764297</v>
      </c>
      <c r="AL24" s="104">
        <f t="shared" si="21"/>
        <v>12</v>
      </c>
      <c r="AM24" s="104">
        <v>1</v>
      </c>
      <c r="AN24" s="104">
        <v>2</v>
      </c>
      <c r="AO24" s="105">
        <f>AM24/AN24</f>
        <v>0.5</v>
      </c>
      <c r="AP24" s="104"/>
      <c r="AQ24" s="104">
        <v>1</v>
      </c>
    </row>
    <row r="25" spans="2:43" ht="12.75">
      <c r="B25" s="104">
        <f ca="1" t="shared" si="13"/>
        <v>0.6358961063051956</v>
      </c>
      <c r="C25" s="104">
        <f t="shared" si="14"/>
        <v>51</v>
      </c>
      <c r="D25" s="104">
        <v>1</v>
      </c>
      <c r="E25" s="104">
        <v>3</v>
      </c>
      <c r="F25" s="105">
        <f aca="true" t="shared" si="26" ref="F25:F30">D25/E25</f>
        <v>0.3333333333333333</v>
      </c>
      <c r="G25" s="104"/>
      <c r="H25" s="104">
        <v>1</v>
      </c>
      <c r="J25" s="104">
        <f ca="1" t="shared" si="15"/>
        <v>0.6683411252011795</v>
      </c>
      <c r="K25" s="104">
        <f t="shared" si="16"/>
        <v>105</v>
      </c>
      <c r="L25" s="104">
        <v>1</v>
      </c>
      <c r="M25" s="104">
        <v>3</v>
      </c>
      <c r="N25" s="105">
        <f aca="true" t="shared" si="27" ref="N25:N30">L25/M25</f>
        <v>0.3333333333333333</v>
      </c>
      <c r="O25" s="104"/>
      <c r="P25" s="104">
        <v>1</v>
      </c>
      <c r="Q25" s="108"/>
      <c r="S25" s="106">
        <f ca="1" t="shared" si="17"/>
        <v>0.8453603503241067</v>
      </c>
      <c r="T25" s="106">
        <f t="shared" si="18"/>
        <v>107</v>
      </c>
      <c r="U25" s="106">
        <v>1</v>
      </c>
      <c r="V25" s="106">
        <v>3</v>
      </c>
      <c r="W25" s="107">
        <f aca="true" t="shared" si="28" ref="W25:W30">U25/V25</f>
        <v>0.3333333333333333</v>
      </c>
      <c r="X25" s="106"/>
      <c r="Y25" s="106">
        <v>-2</v>
      </c>
      <c r="AB25" s="104">
        <f ca="1" t="shared" si="12"/>
        <v>0.24377594214509468</v>
      </c>
      <c r="AC25" s="104">
        <f t="shared" si="19"/>
        <v>19</v>
      </c>
      <c r="AD25" s="104">
        <v>1</v>
      </c>
      <c r="AE25" s="104">
        <v>3</v>
      </c>
      <c r="AF25" s="105">
        <f aca="true" t="shared" si="29" ref="AF25:AF30">AD25/AE25</f>
        <v>0.3333333333333333</v>
      </c>
      <c r="AG25" s="104"/>
      <c r="AH25" s="104">
        <v>-2</v>
      </c>
      <c r="AK25" s="104">
        <f ca="1" t="shared" si="20"/>
        <v>0.7152508626569967</v>
      </c>
      <c r="AL25" s="104">
        <f t="shared" si="21"/>
        <v>296</v>
      </c>
      <c r="AM25" s="104">
        <v>1</v>
      </c>
      <c r="AN25" s="104">
        <v>3</v>
      </c>
      <c r="AO25" s="105">
        <f aca="true" t="shared" si="30" ref="AO25:AO30">AM25/AN25</f>
        <v>0.3333333333333333</v>
      </c>
      <c r="AP25" s="104"/>
      <c r="AQ25" s="104">
        <v>1</v>
      </c>
    </row>
    <row r="26" spans="2:43" ht="12.75">
      <c r="B26" s="104">
        <f ca="1" t="shared" si="13"/>
        <v>0.2805423211085005</v>
      </c>
      <c r="C26" s="104">
        <f t="shared" si="14"/>
        <v>20</v>
      </c>
      <c r="D26" s="104">
        <v>1</v>
      </c>
      <c r="E26" s="104">
        <v>4</v>
      </c>
      <c r="F26" s="105">
        <f t="shared" si="26"/>
        <v>0.25</v>
      </c>
      <c r="G26" s="104"/>
      <c r="H26" s="104">
        <v>1</v>
      </c>
      <c r="J26" s="104">
        <f ca="1" t="shared" si="15"/>
        <v>0.2500948386210047</v>
      </c>
      <c r="K26" s="104">
        <f t="shared" si="16"/>
        <v>45</v>
      </c>
      <c r="L26" s="104">
        <v>1</v>
      </c>
      <c r="M26" s="104">
        <v>4</v>
      </c>
      <c r="N26" s="105">
        <f t="shared" si="27"/>
        <v>0.25</v>
      </c>
      <c r="O26" s="104"/>
      <c r="P26" s="104">
        <v>1</v>
      </c>
      <c r="Q26" s="108"/>
      <c r="S26" s="106">
        <f ca="1" t="shared" si="17"/>
        <v>0.6453938530126742</v>
      </c>
      <c r="T26" s="106">
        <f t="shared" si="18"/>
        <v>82</v>
      </c>
      <c r="U26" s="106">
        <v>1</v>
      </c>
      <c r="V26" s="106">
        <v>4</v>
      </c>
      <c r="W26" s="107">
        <f t="shared" si="28"/>
        <v>0.25</v>
      </c>
      <c r="X26" s="106"/>
      <c r="Y26" s="106">
        <v>-2</v>
      </c>
      <c r="AB26" s="104">
        <f ca="1" t="shared" si="12"/>
        <v>0.12107438514301627</v>
      </c>
      <c r="AC26" s="104">
        <f t="shared" si="19"/>
        <v>6</v>
      </c>
      <c r="AD26" s="104">
        <v>1</v>
      </c>
      <c r="AE26" s="104">
        <v>4</v>
      </c>
      <c r="AF26" s="105">
        <f t="shared" si="29"/>
        <v>0.25</v>
      </c>
      <c r="AG26" s="104"/>
      <c r="AH26" s="104">
        <v>-2</v>
      </c>
      <c r="AK26" s="104">
        <f ca="1" t="shared" si="20"/>
        <v>0.9776782657739338</v>
      </c>
      <c r="AL26" s="104">
        <f t="shared" si="21"/>
        <v>402</v>
      </c>
      <c r="AM26" s="104">
        <v>1</v>
      </c>
      <c r="AN26" s="104">
        <v>4</v>
      </c>
      <c r="AO26" s="105">
        <f t="shared" si="30"/>
        <v>0.25</v>
      </c>
      <c r="AP26" s="104"/>
      <c r="AQ26" s="104">
        <v>1</v>
      </c>
    </row>
    <row r="27" spans="2:43" ht="12.75">
      <c r="B27" s="104">
        <f ca="1" t="shared" si="13"/>
        <v>0.4194422392303574</v>
      </c>
      <c r="C27" s="104">
        <f t="shared" si="14"/>
        <v>30</v>
      </c>
      <c r="D27" s="104">
        <v>1</v>
      </c>
      <c r="E27" s="104">
        <v>5</v>
      </c>
      <c r="F27" s="105">
        <f t="shared" si="26"/>
        <v>0.2</v>
      </c>
      <c r="G27" s="104"/>
      <c r="H27" s="104">
        <v>1</v>
      </c>
      <c r="J27" s="104">
        <f ca="1" t="shared" si="15"/>
        <v>0.3474216727023476</v>
      </c>
      <c r="K27" s="104">
        <f t="shared" si="16"/>
        <v>60</v>
      </c>
      <c r="L27" s="104">
        <v>1</v>
      </c>
      <c r="M27" s="104">
        <v>5</v>
      </c>
      <c r="N27" s="105">
        <f t="shared" si="27"/>
        <v>0.2</v>
      </c>
      <c r="O27" s="104"/>
      <c r="P27" s="104">
        <v>1</v>
      </c>
      <c r="Q27" s="108"/>
      <c r="S27" s="106">
        <f ca="1" t="shared" si="17"/>
        <v>0.03502364182133011</v>
      </c>
      <c r="T27" s="106">
        <f t="shared" si="18"/>
        <v>8</v>
      </c>
      <c r="U27" s="106">
        <v>1</v>
      </c>
      <c r="V27" s="106">
        <v>5</v>
      </c>
      <c r="W27" s="107">
        <f t="shared" si="28"/>
        <v>0.2</v>
      </c>
      <c r="X27" s="106"/>
      <c r="Y27" s="106">
        <v>-2</v>
      </c>
      <c r="AB27" s="104">
        <f ca="1" t="shared" si="12"/>
        <v>0.3935657103385888</v>
      </c>
      <c r="AC27" s="104">
        <f t="shared" si="19"/>
        <v>31</v>
      </c>
      <c r="AD27" s="104">
        <v>1</v>
      </c>
      <c r="AE27" s="104">
        <v>5</v>
      </c>
      <c r="AF27" s="105">
        <f t="shared" si="29"/>
        <v>0.2</v>
      </c>
      <c r="AG27" s="104"/>
      <c r="AH27" s="104">
        <v>-2</v>
      </c>
      <c r="AK27" s="104">
        <f ca="1" t="shared" si="20"/>
        <v>0.0068736131877855655</v>
      </c>
      <c r="AL27" s="104">
        <f t="shared" si="21"/>
        <v>4</v>
      </c>
      <c r="AM27" s="104">
        <v>1</v>
      </c>
      <c r="AN27" s="104">
        <v>5</v>
      </c>
      <c r="AO27" s="105">
        <f t="shared" si="30"/>
        <v>0.2</v>
      </c>
      <c r="AP27" s="104"/>
      <c r="AQ27" s="104">
        <v>1</v>
      </c>
    </row>
    <row r="28" spans="2:43" ht="12.75">
      <c r="B28" s="104">
        <f ca="1" t="shared" si="13"/>
        <v>0.0643767051169073</v>
      </c>
      <c r="C28" s="104">
        <f t="shared" si="14"/>
        <v>2</v>
      </c>
      <c r="D28" s="104">
        <v>1</v>
      </c>
      <c r="E28" s="104">
        <v>6</v>
      </c>
      <c r="F28" s="105">
        <f t="shared" si="26"/>
        <v>0.16666666666666666</v>
      </c>
      <c r="G28" s="104"/>
      <c r="H28" s="104">
        <v>1</v>
      </c>
      <c r="J28" s="104">
        <f ca="1" t="shared" si="15"/>
        <v>0.4456638839430589</v>
      </c>
      <c r="K28" s="104">
        <f t="shared" si="16"/>
        <v>81</v>
      </c>
      <c r="L28" s="104">
        <v>1</v>
      </c>
      <c r="M28" s="104">
        <v>6</v>
      </c>
      <c r="N28" s="105">
        <f t="shared" si="27"/>
        <v>0.16666666666666666</v>
      </c>
      <c r="O28" s="104"/>
      <c r="P28" s="104">
        <v>1</v>
      </c>
      <c r="Q28" s="108"/>
      <c r="S28" s="106">
        <f ca="1" t="shared" si="17"/>
        <v>0.815227143933841</v>
      </c>
      <c r="T28" s="106">
        <f t="shared" si="18"/>
        <v>103</v>
      </c>
      <c r="U28" s="106">
        <v>1</v>
      </c>
      <c r="V28" s="106">
        <v>6</v>
      </c>
      <c r="W28" s="107">
        <f t="shared" si="28"/>
        <v>0.16666666666666666</v>
      </c>
      <c r="X28" s="106"/>
      <c r="Y28" s="106">
        <v>-2</v>
      </c>
      <c r="AB28" s="104">
        <f ca="1" t="shared" si="12"/>
        <v>0.7767809276860134</v>
      </c>
      <c r="AC28" s="104">
        <f t="shared" si="19"/>
        <v>49</v>
      </c>
      <c r="AD28" s="104">
        <v>1</v>
      </c>
      <c r="AE28" s="104">
        <v>6</v>
      </c>
      <c r="AF28" s="105">
        <f t="shared" si="29"/>
        <v>0.16666666666666666</v>
      </c>
      <c r="AG28" s="104"/>
      <c r="AH28" s="104">
        <v>-2</v>
      </c>
      <c r="AK28" s="104">
        <f ca="1" t="shared" si="20"/>
        <v>0.1888849743036367</v>
      </c>
      <c r="AL28" s="104">
        <f t="shared" si="21"/>
        <v>71</v>
      </c>
      <c r="AM28" s="104">
        <v>1</v>
      </c>
      <c r="AN28" s="104">
        <v>6</v>
      </c>
      <c r="AO28" s="105">
        <f t="shared" si="30"/>
        <v>0.16666666666666666</v>
      </c>
      <c r="AP28" s="104"/>
      <c r="AQ28" s="104">
        <v>1</v>
      </c>
    </row>
    <row r="29" spans="2:43" ht="12.75">
      <c r="B29" s="104">
        <f ca="1" t="shared" si="13"/>
        <v>0.15242961615311956</v>
      </c>
      <c r="C29" s="104">
        <f t="shared" si="14"/>
        <v>6</v>
      </c>
      <c r="D29" s="104">
        <v>1</v>
      </c>
      <c r="E29" s="104">
        <v>7</v>
      </c>
      <c r="F29" s="105">
        <f t="shared" si="26"/>
        <v>0.14285714285714285</v>
      </c>
      <c r="G29" s="104"/>
      <c r="H29" s="104">
        <v>1</v>
      </c>
      <c r="J29" s="104">
        <f ca="1" t="shared" si="15"/>
        <v>0.9250329449267616</v>
      </c>
      <c r="K29" s="104">
        <f t="shared" si="16"/>
        <v>138</v>
      </c>
      <c r="L29" s="104">
        <v>1</v>
      </c>
      <c r="M29" s="104">
        <v>7</v>
      </c>
      <c r="N29" s="105">
        <f t="shared" si="27"/>
        <v>0.14285714285714285</v>
      </c>
      <c r="O29" s="104"/>
      <c r="P29" s="104">
        <v>1</v>
      </c>
      <c r="Q29" s="108"/>
      <c r="S29" s="106">
        <f ca="1" t="shared" si="17"/>
        <v>0.6982086308457163</v>
      </c>
      <c r="T29" s="106">
        <f t="shared" si="18"/>
        <v>91</v>
      </c>
      <c r="U29" s="106">
        <v>1</v>
      </c>
      <c r="V29" s="106">
        <v>7</v>
      </c>
      <c r="W29" s="107">
        <f t="shared" si="28"/>
        <v>0.14285714285714285</v>
      </c>
      <c r="X29" s="106"/>
      <c r="Y29" s="106">
        <v>-2</v>
      </c>
      <c r="Z29" s="106"/>
      <c r="AB29" s="104">
        <f ca="1" t="shared" si="12"/>
        <v>0.4381202563795856</v>
      </c>
      <c r="AC29" s="104">
        <f t="shared" si="19"/>
        <v>32</v>
      </c>
      <c r="AD29" s="104">
        <v>1</v>
      </c>
      <c r="AE29" s="104">
        <v>7</v>
      </c>
      <c r="AF29" s="105">
        <f t="shared" si="29"/>
        <v>0.14285714285714285</v>
      </c>
      <c r="AG29" s="104"/>
      <c r="AH29" s="104">
        <v>-2</v>
      </c>
      <c r="AK29" s="104">
        <f ca="1" t="shared" si="20"/>
        <v>0.924247352086697</v>
      </c>
      <c r="AL29" s="104">
        <f t="shared" si="21"/>
        <v>380</v>
      </c>
      <c r="AM29" s="104">
        <v>1</v>
      </c>
      <c r="AN29" s="104">
        <v>7</v>
      </c>
      <c r="AO29" s="105">
        <f t="shared" si="30"/>
        <v>0.14285714285714285</v>
      </c>
      <c r="AP29" s="104"/>
      <c r="AQ29" s="104">
        <v>1</v>
      </c>
    </row>
    <row r="30" spans="2:43" ht="12.75">
      <c r="B30" s="104">
        <f ca="1" t="shared" si="13"/>
        <v>0.8926497294054663</v>
      </c>
      <c r="C30" s="104">
        <f t="shared" si="14"/>
        <v>69</v>
      </c>
      <c r="D30" s="104">
        <v>1</v>
      </c>
      <c r="E30" s="104">
        <v>8</v>
      </c>
      <c r="F30" s="105">
        <f t="shared" si="26"/>
        <v>0.125</v>
      </c>
      <c r="G30" s="104"/>
      <c r="H30" s="104">
        <v>1</v>
      </c>
      <c r="J30" s="104">
        <f ca="1" t="shared" si="15"/>
        <v>0.348455476354669</v>
      </c>
      <c r="K30" s="104">
        <f t="shared" si="16"/>
        <v>61</v>
      </c>
      <c r="L30" s="104">
        <v>1</v>
      </c>
      <c r="M30" s="104">
        <v>8</v>
      </c>
      <c r="N30" s="105">
        <f t="shared" si="27"/>
        <v>0.125</v>
      </c>
      <c r="O30" s="104"/>
      <c r="P30" s="104">
        <v>1</v>
      </c>
      <c r="Q30" s="108"/>
      <c r="S30" s="106">
        <f ca="1" t="shared" si="17"/>
        <v>0.03418219624097585</v>
      </c>
      <c r="T30" s="106">
        <f t="shared" si="18"/>
        <v>7</v>
      </c>
      <c r="U30" s="106">
        <v>1</v>
      </c>
      <c r="V30" s="106">
        <v>8</v>
      </c>
      <c r="W30" s="107">
        <f t="shared" si="28"/>
        <v>0.125</v>
      </c>
      <c r="X30" s="106"/>
      <c r="Y30" s="106">
        <v>-2</v>
      </c>
      <c r="AB30" s="104">
        <f ca="1" t="shared" si="12"/>
        <v>0.2685503880271449</v>
      </c>
      <c r="AC30" s="104">
        <f t="shared" si="19"/>
        <v>20</v>
      </c>
      <c r="AD30" s="104">
        <v>1</v>
      </c>
      <c r="AE30" s="104">
        <v>8</v>
      </c>
      <c r="AF30" s="105">
        <f t="shared" si="29"/>
        <v>0.125</v>
      </c>
      <c r="AG30" s="104"/>
      <c r="AH30" s="104">
        <v>-2</v>
      </c>
      <c r="AK30" s="104">
        <f ca="1" t="shared" si="20"/>
        <v>0.6087396738727513</v>
      </c>
      <c r="AL30" s="104">
        <f t="shared" si="21"/>
        <v>256</v>
      </c>
      <c r="AM30" s="104">
        <v>1</v>
      </c>
      <c r="AN30" s="104">
        <v>8</v>
      </c>
      <c r="AO30" s="105">
        <f t="shared" si="30"/>
        <v>0.125</v>
      </c>
      <c r="AP30" s="104"/>
      <c r="AQ30" s="104">
        <v>1</v>
      </c>
    </row>
    <row r="31" spans="2:43" ht="12.75">
      <c r="B31" s="104">
        <f ca="1" t="shared" si="13"/>
        <v>0.626991314298464</v>
      </c>
      <c r="C31" s="104">
        <f t="shared" si="14"/>
        <v>50</v>
      </c>
      <c r="D31" s="104">
        <v>1</v>
      </c>
      <c r="E31" s="104">
        <v>1</v>
      </c>
      <c r="F31" s="105">
        <f>D31/E31</f>
        <v>1</v>
      </c>
      <c r="G31" s="104"/>
      <c r="H31" s="104">
        <v>2</v>
      </c>
      <c r="J31" s="104">
        <f ca="1" t="shared" si="15"/>
        <v>0.6810231492510876</v>
      </c>
      <c r="K31" s="104">
        <f t="shared" si="16"/>
        <v>106</v>
      </c>
      <c r="L31" s="104">
        <v>1</v>
      </c>
      <c r="M31" s="104">
        <v>1</v>
      </c>
      <c r="N31" s="105">
        <f>L31/M31</f>
        <v>1</v>
      </c>
      <c r="O31" s="104"/>
      <c r="P31" s="104">
        <v>2</v>
      </c>
      <c r="Q31" s="108"/>
      <c r="S31" s="106">
        <f ca="1" t="shared" si="17"/>
        <v>0.2842310160819077</v>
      </c>
      <c r="T31" s="106">
        <f t="shared" si="18"/>
        <v>43</v>
      </c>
      <c r="U31" s="106">
        <v>1</v>
      </c>
      <c r="V31" s="106">
        <v>1</v>
      </c>
      <c r="W31" s="107">
        <f>U31/V31</f>
        <v>1</v>
      </c>
      <c r="X31" s="106"/>
      <c r="Y31" s="106">
        <v>-3</v>
      </c>
      <c r="AB31" s="104">
        <f ca="1" t="shared" si="12"/>
        <v>0.22452565965881455</v>
      </c>
      <c r="AC31" s="104">
        <f t="shared" si="19"/>
        <v>18</v>
      </c>
      <c r="AD31" s="104">
        <v>1</v>
      </c>
      <c r="AE31" s="104">
        <v>1</v>
      </c>
      <c r="AF31" s="105">
        <f>AD31/AE31</f>
        <v>1</v>
      </c>
      <c r="AG31" s="104"/>
      <c r="AH31" s="104">
        <v>-3</v>
      </c>
      <c r="AK31" s="104">
        <f ca="1" t="shared" si="20"/>
        <v>0.2778137519725119</v>
      </c>
      <c r="AL31" s="104">
        <f t="shared" si="21"/>
        <v>109</v>
      </c>
      <c r="AM31" s="104">
        <v>1</v>
      </c>
      <c r="AN31" s="104">
        <v>1</v>
      </c>
      <c r="AO31" s="105">
        <f>AM31/AN31</f>
        <v>1</v>
      </c>
      <c r="AP31" s="104"/>
      <c r="AQ31" s="104">
        <v>2</v>
      </c>
    </row>
    <row r="32" spans="2:43" ht="12.75">
      <c r="B32" s="104">
        <f ca="1" t="shared" si="13"/>
        <v>0.9555808054624535</v>
      </c>
      <c r="C32" s="104">
        <f t="shared" si="14"/>
        <v>72</v>
      </c>
      <c r="D32" s="104">
        <v>1</v>
      </c>
      <c r="E32" s="104">
        <v>2</v>
      </c>
      <c r="F32" s="105">
        <f>D32/E32</f>
        <v>0.5</v>
      </c>
      <c r="G32" s="104"/>
      <c r="H32" s="104">
        <v>2</v>
      </c>
      <c r="J32" s="104">
        <f ca="1" t="shared" si="15"/>
        <v>0.97108931005939</v>
      </c>
      <c r="K32" s="104">
        <f t="shared" si="16"/>
        <v>145</v>
      </c>
      <c r="L32" s="104">
        <v>1</v>
      </c>
      <c r="M32" s="104">
        <v>2</v>
      </c>
      <c r="N32" s="105">
        <f>L32/M32</f>
        <v>0.5</v>
      </c>
      <c r="O32" s="104"/>
      <c r="P32" s="104">
        <v>2</v>
      </c>
      <c r="Q32" s="108"/>
      <c r="S32" s="106">
        <f ca="1" t="shared" si="17"/>
        <v>0.07671905210424979</v>
      </c>
      <c r="T32" s="106">
        <f t="shared" si="18"/>
        <v>12</v>
      </c>
      <c r="U32" s="106">
        <v>1</v>
      </c>
      <c r="V32" s="106">
        <v>2</v>
      </c>
      <c r="W32" s="107">
        <f>U32/V32</f>
        <v>0.5</v>
      </c>
      <c r="X32" s="106"/>
      <c r="Y32" s="106">
        <v>-3</v>
      </c>
      <c r="AB32" s="104">
        <f ca="1" t="shared" si="12"/>
        <v>0.960449325800673</v>
      </c>
      <c r="AC32" s="104">
        <f t="shared" si="19"/>
        <v>57</v>
      </c>
      <c r="AD32" s="104">
        <v>1</v>
      </c>
      <c r="AE32" s="104">
        <v>2</v>
      </c>
      <c r="AF32" s="105">
        <f>AD32/AE32</f>
        <v>0.5</v>
      </c>
      <c r="AG32" s="104"/>
      <c r="AH32" s="104">
        <v>-3</v>
      </c>
      <c r="AK32" s="104">
        <f ca="1" t="shared" si="20"/>
        <v>0.6617042634441852</v>
      </c>
      <c r="AL32" s="104">
        <f t="shared" si="21"/>
        <v>279</v>
      </c>
      <c r="AM32" s="104">
        <v>1</v>
      </c>
      <c r="AN32" s="104">
        <v>2</v>
      </c>
      <c r="AO32" s="105">
        <f>AM32/AN32</f>
        <v>0.5</v>
      </c>
      <c r="AP32" s="104"/>
      <c r="AQ32" s="104">
        <v>2</v>
      </c>
    </row>
    <row r="33" spans="2:43" ht="12.75">
      <c r="B33" s="104">
        <f ca="1" t="shared" si="13"/>
        <v>0.8481923908444671</v>
      </c>
      <c r="C33" s="104">
        <f t="shared" si="14"/>
        <v>66</v>
      </c>
      <c r="D33" s="104">
        <v>1</v>
      </c>
      <c r="E33" s="104">
        <v>3</v>
      </c>
      <c r="F33" s="105">
        <f aca="true" t="shared" si="31" ref="F33:F38">D33/E33</f>
        <v>0.3333333333333333</v>
      </c>
      <c r="G33" s="104"/>
      <c r="H33" s="104">
        <v>2</v>
      </c>
      <c r="J33" s="104">
        <f ca="1" t="shared" si="15"/>
        <v>0.5302543894164258</v>
      </c>
      <c r="K33" s="104">
        <f t="shared" si="16"/>
        <v>88</v>
      </c>
      <c r="L33" s="104">
        <v>1</v>
      </c>
      <c r="M33" s="104">
        <v>3</v>
      </c>
      <c r="N33" s="105">
        <f aca="true" t="shared" si="32" ref="N33:N38">L33/M33</f>
        <v>0.3333333333333333</v>
      </c>
      <c r="O33" s="104"/>
      <c r="P33" s="104">
        <v>2</v>
      </c>
      <c r="Q33" s="108"/>
      <c r="S33" s="106">
        <f ca="1" t="shared" si="17"/>
        <v>0.8709273975806502</v>
      </c>
      <c r="T33" s="106">
        <f t="shared" si="18"/>
        <v>114</v>
      </c>
      <c r="U33" s="106">
        <v>1</v>
      </c>
      <c r="V33" s="106">
        <v>3</v>
      </c>
      <c r="W33" s="107">
        <f aca="true" t="shared" si="33" ref="W33:W38">U33/V33</f>
        <v>0.3333333333333333</v>
      </c>
      <c r="X33" s="106"/>
      <c r="Y33" s="106">
        <v>-3</v>
      </c>
      <c r="AB33" s="104">
        <f ca="1" t="shared" si="12"/>
        <v>0.11641984651831638</v>
      </c>
      <c r="AC33" s="104">
        <f t="shared" si="19"/>
        <v>5</v>
      </c>
      <c r="AD33" s="104">
        <v>1</v>
      </c>
      <c r="AE33" s="104">
        <v>3</v>
      </c>
      <c r="AF33" s="105">
        <f aca="true" t="shared" si="34" ref="AF33:AF38">AD33/AE33</f>
        <v>0.3333333333333333</v>
      </c>
      <c r="AG33" s="104"/>
      <c r="AH33" s="104">
        <v>-3</v>
      </c>
      <c r="AK33" s="104">
        <f ca="1" t="shared" si="20"/>
        <v>0.3464465376789123</v>
      </c>
      <c r="AL33" s="104">
        <f t="shared" si="21"/>
        <v>138</v>
      </c>
      <c r="AM33" s="104">
        <v>1</v>
      </c>
      <c r="AN33" s="104">
        <v>3</v>
      </c>
      <c r="AO33" s="105">
        <f aca="true" t="shared" si="35" ref="AO33:AO38">AM33/AN33</f>
        <v>0.3333333333333333</v>
      </c>
      <c r="AP33" s="104"/>
      <c r="AQ33" s="104">
        <v>2</v>
      </c>
    </row>
    <row r="34" spans="2:43" ht="12.75">
      <c r="B34" s="104">
        <f ca="1" t="shared" si="13"/>
        <v>0.3636607977706836</v>
      </c>
      <c r="C34" s="104">
        <f t="shared" si="14"/>
        <v>27</v>
      </c>
      <c r="D34" s="104">
        <v>1</v>
      </c>
      <c r="E34" s="104">
        <v>4</v>
      </c>
      <c r="F34" s="105">
        <f t="shared" si="31"/>
        <v>0.25</v>
      </c>
      <c r="G34" s="104"/>
      <c r="H34" s="104">
        <v>2</v>
      </c>
      <c r="J34" s="104">
        <f ca="1" t="shared" si="15"/>
        <v>0.5894794261294856</v>
      </c>
      <c r="K34" s="104">
        <f t="shared" si="16"/>
        <v>97</v>
      </c>
      <c r="L34" s="104">
        <v>1</v>
      </c>
      <c r="M34" s="104">
        <v>4</v>
      </c>
      <c r="N34" s="105">
        <f t="shared" si="32"/>
        <v>0.25</v>
      </c>
      <c r="O34" s="104"/>
      <c r="P34" s="104">
        <v>2</v>
      </c>
      <c r="Q34" s="108"/>
      <c r="S34" s="106">
        <f ca="1" t="shared" si="17"/>
        <v>0.3762604036126529</v>
      </c>
      <c r="T34" s="106">
        <f t="shared" si="18"/>
        <v>56</v>
      </c>
      <c r="U34" s="106">
        <v>1</v>
      </c>
      <c r="V34" s="106">
        <v>4</v>
      </c>
      <c r="W34" s="107">
        <f t="shared" si="33"/>
        <v>0.25</v>
      </c>
      <c r="X34" s="106"/>
      <c r="Y34" s="106">
        <v>-3</v>
      </c>
      <c r="AB34" s="104">
        <f ca="1" t="shared" si="12"/>
        <v>0.04276421917489159</v>
      </c>
      <c r="AC34" s="104">
        <f t="shared" si="19"/>
        <v>2</v>
      </c>
      <c r="AD34" s="104">
        <v>1</v>
      </c>
      <c r="AE34" s="104">
        <v>4</v>
      </c>
      <c r="AF34" s="105">
        <f t="shared" si="34"/>
        <v>0.25</v>
      </c>
      <c r="AG34" s="104"/>
      <c r="AH34" s="104">
        <v>-3</v>
      </c>
      <c r="AK34" s="104">
        <f ca="1" t="shared" si="20"/>
        <v>0.3860556726662374</v>
      </c>
      <c r="AL34" s="104">
        <f t="shared" si="21"/>
        <v>159</v>
      </c>
      <c r="AM34" s="104">
        <v>1</v>
      </c>
      <c r="AN34" s="104">
        <v>4</v>
      </c>
      <c r="AO34" s="105">
        <f t="shared" si="35"/>
        <v>0.25</v>
      </c>
      <c r="AP34" s="104"/>
      <c r="AQ34" s="104">
        <v>2</v>
      </c>
    </row>
    <row r="35" spans="2:43" ht="12.75">
      <c r="B35" s="104">
        <f ca="1" t="shared" si="13"/>
        <v>0.2307469375239375</v>
      </c>
      <c r="C35" s="104">
        <f t="shared" si="14"/>
        <v>13</v>
      </c>
      <c r="D35" s="104">
        <v>1</v>
      </c>
      <c r="E35" s="104">
        <v>5</v>
      </c>
      <c r="F35" s="105">
        <f t="shared" si="31"/>
        <v>0.2</v>
      </c>
      <c r="G35" s="104"/>
      <c r="H35" s="104">
        <v>2</v>
      </c>
      <c r="J35" s="104">
        <f ca="1" t="shared" si="15"/>
        <v>0.20947485456120174</v>
      </c>
      <c r="K35" s="104">
        <f t="shared" si="16"/>
        <v>39</v>
      </c>
      <c r="L35" s="104">
        <v>1</v>
      </c>
      <c r="M35" s="104">
        <v>5</v>
      </c>
      <c r="N35" s="105">
        <f t="shared" si="32"/>
        <v>0.2</v>
      </c>
      <c r="O35" s="104"/>
      <c r="P35" s="104">
        <v>2</v>
      </c>
      <c r="Q35" s="108"/>
      <c r="S35" s="106">
        <f ca="1" t="shared" si="17"/>
        <v>0.13011445437164904</v>
      </c>
      <c r="T35" s="106">
        <f t="shared" si="18"/>
        <v>18</v>
      </c>
      <c r="U35" s="106">
        <v>1</v>
      </c>
      <c r="V35" s="106">
        <v>5</v>
      </c>
      <c r="W35" s="107">
        <f t="shared" si="33"/>
        <v>0.2</v>
      </c>
      <c r="X35" s="106"/>
      <c r="Y35" s="106">
        <v>-3</v>
      </c>
      <c r="AB35" s="104">
        <f ca="1" t="shared" si="12"/>
        <v>0.7988468983492121</v>
      </c>
      <c r="AC35" s="104">
        <f t="shared" si="19"/>
        <v>50</v>
      </c>
      <c r="AD35" s="104">
        <v>1</v>
      </c>
      <c r="AE35" s="104">
        <v>5</v>
      </c>
      <c r="AF35" s="105">
        <f t="shared" si="34"/>
        <v>0.2</v>
      </c>
      <c r="AG35" s="104"/>
      <c r="AH35" s="104">
        <v>-3</v>
      </c>
      <c r="AK35" s="104">
        <f ca="1" t="shared" si="20"/>
        <v>0.5366916869846898</v>
      </c>
      <c r="AL35" s="104">
        <f t="shared" si="21"/>
        <v>229</v>
      </c>
      <c r="AM35" s="104">
        <v>1</v>
      </c>
      <c r="AN35" s="104">
        <v>5</v>
      </c>
      <c r="AO35" s="105">
        <f t="shared" si="35"/>
        <v>0.2</v>
      </c>
      <c r="AP35" s="104"/>
      <c r="AQ35" s="104">
        <v>2</v>
      </c>
    </row>
    <row r="36" spans="2:43" ht="12.75">
      <c r="B36" s="104">
        <f ca="1" t="shared" si="13"/>
        <v>0.7409743436807714</v>
      </c>
      <c r="C36" s="104">
        <f t="shared" si="14"/>
        <v>55</v>
      </c>
      <c r="D36" s="104">
        <v>1</v>
      </c>
      <c r="E36" s="104">
        <v>6</v>
      </c>
      <c r="F36" s="105">
        <f t="shared" si="31"/>
        <v>0.16666666666666666</v>
      </c>
      <c r="G36" s="104"/>
      <c r="H36" s="104">
        <v>2</v>
      </c>
      <c r="J36" s="104">
        <f ca="1" t="shared" si="15"/>
        <v>0.6975323904191604</v>
      </c>
      <c r="K36" s="104">
        <f t="shared" si="16"/>
        <v>108</v>
      </c>
      <c r="L36" s="104">
        <v>1</v>
      </c>
      <c r="M36" s="104">
        <v>6</v>
      </c>
      <c r="N36" s="105">
        <f t="shared" si="32"/>
        <v>0.16666666666666666</v>
      </c>
      <c r="O36" s="104"/>
      <c r="P36" s="104">
        <v>2</v>
      </c>
      <c r="Q36" s="108"/>
      <c r="S36" s="106">
        <f ca="1" t="shared" si="17"/>
        <v>0.36305087759174937</v>
      </c>
      <c r="T36" s="106">
        <f t="shared" si="18"/>
        <v>54</v>
      </c>
      <c r="U36" s="106">
        <v>1</v>
      </c>
      <c r="V36" s="106">
        <v>6</v>
      </c>
      <c r="W36" s="107">
        <f t="shared" si="33"/>
        <v>0.16666666666666666</v>
      </c>
      <c r="X36" s="106"/>
      <c r="Y36" s="106">
        <v>-3</v>
      </c>
      <c r="AB36" s="104">
        <f ca="1" t="shared" si="12"/>
        <v>0.6760114349171067</v>
      </c>
      <c r="AC36" s="104">
        <f t="shared" si="19"/>
        <v>43</v>
      </c>
      <c r="AD36" s="104">
        <v>1</v>
      </c>
      <c r="AE36" s="104">
        <v>6</v>
      </c>
      <c r="AF36" s="105">
        <f t="shared" si="34"/>
        <v>0.16666666666666666</v>
      </c>
      <c r="AG36" s="104"/>
      <c r="AH36" s="104">
        <v>-3</v>
      </c>
      <c r="AK36" s="104">
        <f ca="1" t="shared" si="20"/>
        <v>0.33919428320092937</v>
      </c>
      <c r="AL36" s="104">
        <f t="shared" si="21"/>
        <v>133</v>
      </c>
      <c r="AM36" s="104">
        <v>1</v>
      </c>
      <c r="AN36" s="104">
        <v>6</v>
      </c>
      <c r="AO36" s="105">
        <f t="shared" si="35"/>
        <v>0.16666666666666666</v>
      </c>
      <c r="AP36" s="104"/>
      <c r="AQ36" s="104">
        <v>2</v>
      </c>
    </row>
    <row r="37" spans="2:43" ht="12.75">
      <c r="B37" s="104">
        <f ca="1" t="shared" si="13"/>
        <v>0.3281336326075843</v>
      </c>
      <c r="C37" s="104">
        <f t="shared" si="14"/>
        <v>25</v>
      </c>
      <c r="D37" s="104">
        <v>1</v>
      </c>
      <c r="E37" s="104">
        <v>7</v>
      </c>
      <c r="F37" s="105">
        <f t="shared" si="31"/>
        <v>0.14285714285714285</v>
      </c>
      <c r="G37" s="104"/>
      <c r="H37" s="104">
        <v>2</v>
      </c>
      <c r="J37" s="104">
        <f ca="1" t="shared" si="15"/>
        <v>0.6074380465127973</v>
      </c>
      <c r="K37" s="104">
        <f t="shared" si="16"/>
        <v>99</v>
      </c>
      <c r="L37" s="104">
        <v>1</v>
      </c>
      <c r="M37" s="104">
        <v>7</v>
      </c>
      <c r="N37" s="105">
        <f t="shared" si="32"/>
        <v>0.14285714285714285</v>
      </c>
      <c r="O37" s="104"/>
      <c r="P37" s="104">
        <v>2</v>
      </c>
      <c r="Q37" s="108"/>
      <c r="S37" s="106">
        <f ca="1" t="shared" si="17"/>
        <v>0.6704613306818159</v>
      </c>
      <c r="T37" s="106">
        <f t="shared" si="18"/>
        <v>86</v>
      </c>
      <c r="U37" s="106">
        <v>1</v>
      </c>
      <c r="V37" s="106">
        <v>7</v>
      </c>
      <c r="W37" s="107">
        <f t="shared" si="33"/>
        <v>0.14285714285714285</v>
      </c>
      <c r="X37" s="106"/>
      <c r="Y37" s="106">
        <v>-3</v>
      </c>
      <c r="AB37" s="104">
        <f ca="1" t="shared" si="12"/>
        <v>0.679470048748068</v>
      </c>
      <c r="AC37" s="104">
        <f t="shared" si="19"/>
        <v>45</v>
      </c>
      <c r="AD37" s="104">
        <v>1</v>
      </c>
      <c r="AE37" s="104">
        <v>7</v>
      </c>
      <c r="AF37" s="105">
        <f t="shared" si="34"/>
        <v>0.14285714285714285</v>
      </c>
      <c r="AG37" s="104"/>
      <c r="AH37" s="104">
        <v>-3</v>
      </c>
      <c r="AK37" s="104">
        <f ca="1" t="shared" si="20"/>
        <v>0.6185887872034384</v>
      </c>
      <c r="AL37" s="104">
        <f t="shared" si="21"/>
        <v>263</v>
      </c>
      <c r="AM37" s="104">
        <v>1</v>
      </c>
      <c r="AN37" s="104">
        <v>7</v>
      </c>
      <c r="AO37" s="105">
        <f t="shared" si="35"/>
        <v>0.14285714285714285</v>
      </c>
      <c r="AP37" s="104"/>
      <c r="AQ37" s="104">
        <v>2</v>
      </c>
    </row>
    <row r="38" spans="2:43" ht="12.75">
      <c r="B38" s="104">
        <f ca="1" t="shared" si="13"/>
        <v>0.8065364899481988</v>
      </c>
      <c r="C38" s="104">
        <f t="shared" si="14"/>
        <v>63</v>
      </c>
      <c r="D38" s="104">
        <v>1</v>
      </c>
      <c r="E38" s="104">
        <v>8</v>
      </c>
      <c r="F38" s="105">
        <f t="shared" si="31"/>
        <v>0.125</v>
      </c>
      <c r="G38" s="104"/>
      <c r="H38" s="104">
        <v>2</v>
      </c>
      <c r="J38" s="104">
        <f ca="1" t="shared" si="15"/>
        <v>0.9793926142524874</v>
      </c>
      <c r="K38" s="104">
        <f t="shared" si="16"/>
        <v>148</v>
      </c>
      <c r="L38" s="104">
        <v>1</v>
      </c>
      <c r="M38" s="104">
        <v>8</v>
      </c>
      <c r="N38" s="105">
        <f t="shared" si="32"/>
        <v>0.125</v>
      </c>
      <c r="O38" s="104"/>
      <c r="P38" s="104">
        <v>2</v>
      </c>
      <c r="Q38" s="108"/>
      <c r="S38" s="106">
        <f ca="1" t="shared" si="17"/>
        <v>0.9706827639144404</v>
      </c>
      <c r="T38" s="106">
        <f t="shared" si="18"/>
        <v>122</v>
      </c>
      <c r="U38" s="106">
        <v>1</v>
      </c>
      <c r="V38" s="106">
        <v>8</v>
      </c>
      <c r="W38" s="107">
        <f t="shared" si="33"/>
        <v>0.125</v>
      </c>
      <c r="X38" s="106"/>
      <c r="Y38" s="106">
        <v>-3</v>
      </c>
      <c r="AB38" s="104">
        <f ca="1" t="shared" si="12"/>
        <v>0.5479320801787271</v>
      </c>
      <c r="AC38" s="104">
        <f t="shared" si="19"/>
        <v>38</v>
      </c>
      <c r="AD38" s="104">
        <v>1</v>
      </c>
      <c r="AE38" s="104">
        <v>8</v>
      </c>
      <c r="AF38" s="105">
        <f t="shared" si="34"/>
        <v>0.125</v>
      </c>
      <c r="AG38" s="104"/>
      <c r="AH38" s="104">
        <v>-3</v>
      </c>
      <c r="AK38" s="104">
        <f ca="1" t="shared" si="20"/>
        <v>0.22168091553861302</v>
      </c>
      <c r="AL38" s="104">
        <f t="shared" si="21"/>
        <v>85</v>
      </c>
      <c r="AM38" s="104">
        <v>1</v>
      </c>
      <c r="AN38" s="104">
        <v>8</v>
      </c>
      <c r="AO38" s="105">
        <f t="shared" si="35"/>
        <v>0.125</v>
      </c>
      <c r="AP38" s="104"/>
      <c r="AQ38" s="104">
        <v>2</v>
      </c>
    </row>
    <row r="39" spans="2:43" ht="12.75">
      <c r="B39" s="104">
        <f ca="1" t="shared" si="13"/>
        <v>0.5143028405966712</v>
      </c>
      <c r="C39" s="104">
        <f t="shared" si="14"/>
        <v>35</v>
      </c>
      <c r="D39" s="104">
        <v>1</v>
      </c>
      <c r="E39" s="104">
        <v>1</v>
      </c>
      <c r="F39" s="105">
        <f>D39/E39</f>
        <v>1</v>
      </c>
      <c r="G39" s="104"/>
      <c r="H39" s="104">
        <v>3</v>
      </c>
      <c r="J39" s="104">
        <f ca="1" t="shared" si="15"/>
        <v>0.9117569832984169</v>
      </c>
      <c r="K39" s="104">
        <f t="shared" si="16"/>
        <v>136</v>
      </c>
      <c r="L39" s="104">
        <v>1</v>
      </c>
      <c r="M39" s="104">
        <v>1</v>
      </c>
      <c r="N39" s="105">
        <f>L39/M39</f>
        <v>1</v>
      </c>
      <c r="O39" s="104"/>
      <c r="P39" s="104">
        <v>3</v>
      </c>
      <c r="Q39" s="108"/>
      <c r="S39" s="106">
        <f ca="1" t="shared" si="17"/>
        <v>0.01874611709086249</v>
      </c>
      <c r="T39" s="106">
        <f t="shared" si="18"/>
        <v>3</v>
      </c>
      <c r="U39" s="106">
        <v>1</v>
      </c>
      <c r="V39" s="106">
        <v>1</v>
      </c>
      <c r="W39" s="107">
        <f>U39/V39</f>
        <v>1</v>
      </c>
      <c r="X39" s="106"/>
      <c r="Y39" s="106">
        <v>-4</v>
      </c>
      <c r="AB39" s="104">
        <f ca="1" t="shared" si="12"/>
        <v>0.11590379009554397</v>
      </c>
      <c r="AC39" s="104">
        <f t="shared" si="19"/>
        <v>4</v>
      </c>
      <c r="AD39" s="104">
        <v>1</v>
      </c>
      <c r="AE39" s="104">
        <v>1</v>
      </c>
      <c r="AF39" s="105">
        <f>AD39/AE39</f>
        <v>1</v>
      </c>
      <c r="AG39" s="104"/>
      <c r="AH39" s="104">
        <v>-4</v>
      </c>
      <c r="AK39" s="104">
        <f ca="1" t="shared" si="20"/>
        <v>0.8094704820161596</v>
      </c>
      <c r="AL39" s="104">
        <f t="shared" si="21"/>
        <v>331</v>
      </c>
      <c r="AM39" s="104">
        <v>1</v>
      </c>
      <c r="AN39" s="104">
        <v>1</v>
      </c>
      <c r="AO39" s="105">
        <f>AM39/AN39</f>
        <v>1</v>
      </c>
      <c r="AP39" s="104"/>
      <c r="AQ39" s="104">
        <v>3</v>
      </c>
    </row>
    <row r="40" spans="2:43" ht="12.75">
      <c r="B40" s="104">
        <f ca="1" t="shared" si="13"/>
        <v>0.7799137476144598</v>
      </c>
      <c r="C40" s="104">
        <f t="shared" si="14"/>
        <v>60</v>
      </c>
      <c r="D40" s="104">
        <v>1</v>
      </c>
      <c r="E40" s="104">
        <v>2</v>
      </c>
      <c r="F40" s="105">
        <f>D40/E40</f>
        <v>0.5</v>
      </c>
      <c r="G40" s="104"/>
      <c r="H40" s="104">
        <v>3</v>
      </c>
      <c r="J40" s="104">
        <f ca="1" t="shared" si="15"/>
        <v>0.44186307799683977</v>
      </c>
      <c r="K40" s="104">
        <f t="shared" si="16"/>
        <v>79</v>
      </c>
      <c r="L40" s="104">
        <v>1</v>
      </c>
      <c r="M40" s="104">
        <v>2</v>
      </c>
      <c r="N40" s="105">
        <f>L40/M40</f>
        <v>0.5</v>
      </c>
      <c r="O40" s="104"/>
      <c r="P40" s="104">
        <v>3</v>
      </c>
      <c r="Q40" s="108"/>
      <c r="S40" s="106">
        <f ca="1" t="shared" si="17"/>
        <v>0.5912283992181697</v>
      </c>
      <c r="T40" s="106">
        <f t="shared" si="18"/>
        <v>76</v>
      </c>
      <c r="U40" s="106">
        <v>1</v>
      </c>
      <c r="V40" s="106">
        <v>2</v>
      </c>
      <c r="W40" s="107">
        <f>U40/V40</f>
        <v>0.5</v>
      </c>
      <c r="X40" s="106"/>
      <c r="Y40" s="106">
        <v>-4</v>
      </c>
      <c r="AB40" s="104">
        <f ca="1" t="shared" si="12"/>
        <v>0.8345211539717481</v>
      </c>
      <c r="AC40" s="104">
        <f t="shared" si="19"/>
        <v>52</v>
      </c>
      <c r="AD40" s="104">
        <v>1</v>
      </c>
      <c r="AE40" s="104">
        <v>2</v>
      </c>
      <c r="AF40" s="105">
        <f>AD40/AE40</f>
        <v>0.5</v>
      </c>
      <c r="AG40" s="104"/>
      <c r="AH40" s="104">
        <v>-4</v>
      </c>
      <c r="AK40" s="104">
        <f ca="1" t="shared" si="20"/>
        <v>0.9498437232735206</v>
      </c>
      <c r="AL40" s="104">
        <f t="shared" si="21"/>
        <v>393</v>
      </c>
      <c r="AM40" s="104">
        <v>1</v>
      </c>
      <c r="AN40" s="104">
        <v>2</v>
      </c>
      <c r="AO40" s="105">
        <f>AM40/AN40</f>
        <v>0.5</v>
      </c>
      <c r="AP40" s="104"/>
      <c r="AQ40" s="104">
        <v>3</v>
      </c>
    </row>
    <row r="41" spans="2:43" ht="12.75">
      <c r="B41" s="104">
        <f ca="1" t="shared" si="13"/>
        <v>0.16532867703635823</v>
      </c>
      <c r="C41" s="104">
        <f t="shared" si="14"/>
        <v>7</v>
      </c>
      <c r="D41" s="104">
        <v>1</v>
      </c>
      <c r="E41" s="104">
        <v>3</v>
      </c>
      <c r="F41" s="105">
        <f aca="true" t="shared" si="36" ref="F41:F46">D41/E41</f>
        <v>0.3333333333333333</v>
      </c>
      <c r="G41" s="104"/>
      <c r="H41" s="104">
        <v>3</v>
      </c>
      <c r="J41" s="104">
        <f ca="1" t="shared" si="15"/>
        <v>0.1370482049991919</v>
      </c>
      <c r="K41" s="104">
        <f t="shared" si="16"/>
        <v>25</v>
      </c>
      <c r="L41" s="104">
        <v>1</v>
      </c>
      <c r="M41" s="104">
        <v>3</v>
      </c>
      <c r="N41" s="105">
        <f aca="true" t="shared" si="37" ref="N41:N46">L41/M41</f>
        <v>0.3333333333333333</v>
      </c>
      <c r="O41" s="104"/>
      <c r="P41" s="104">
        <v>3</v>
      </c>
      <c r="Q41" s="108"/>
      <c r="S41" s="106">
        <f ca="1" t="shared" si="17"/>
        <v>0.3503539945679681</v>
      </c>
      <c r="T41" s="106">
        <f t="shared" si="18"/>
        <v>52</v>
      </c>
      <c r="U41" s="106">
        <v>1</v>
      </c>
      <c r="V41" s="106">
        <v>3</v>
      </c>
      <c r="W41" s="107">
        <f aca="true" t="shared" si="38" ref="W41:W46">U41/V41</f>
        <v>0.3333333333333333</v>
      </c>
      <c r="X41" s="106"/>
      <c r="Y41" s="106">
        <v>-4</v>
      </c>
      <c r="AB41" s="104">
        <f ca="1" t="shared" si="12"/>
        <v>0.4554138219263866</v>
      </c>
      <c r="AC41" s="104">
        <f t="shared" si="19"/>
        <v>33</v>
      </c>
      <c r="AD41" s="104">
        <v>1</v>
      </c>
      <c r="AE41" s="104">
        <v>3</v>
      </c>
      <c r="AF41" s="105">
        <f aca="true" t="shared" si="39" ref="AF41:AF46">AD41/AE41</f>
        <v>0.3333333333333333</v>
      </c>
      <c r="AG41" s="104"/>
      <c r="AH41" s="104">
        <v>-4</v>
      </c>
      <c r="AK41" s="104">
        <f ca="1" t="shared" si="20"/>
        <v>0.5311640005535969</v>
      </c>
      <c r="AL41" s="104">
        <f t="shared" si="21"/>
        <v>224</v>
      </c>
      <c r="AM41" s="104">
        <v>1</v>
      </c>
      <c r="AN41" s="104">
        <v>3</v>
      </c>
      <c r="AO41" s="105">
        <f aca="true" t="shared" si="40" ref="AO41:AO46">AM41/AN41</f>
        <v>0.3333333333333333</v>
      </c>
      <c r="AP41" s="104"/>
      <c r="AQ41" s="104">
        <v>3</v>
      </c>
    </row>
    <row r="42" spans="2:43" ht="12.75">
      <c r="B42" s="104">
        <f ca="1" t="shared" si="13"/>
        <v>0.26396831174386026</v>
      </c>
      <c r="C42" s="104">
        <f t="shared" si="14"/>
        <v>15</v>
      </c>
      <c r="D42" s="104">
        <v>1</v>
      </c>
      <c r="E42" s="104">
        <v>4</v>
      </c>
      <c r="F42" s="105">
        <f t="shared" si="36"/>
        <v>0.25</v>
      </c>
      <c r="G42" s="104"/>
      <c r="H42" s="104">
        <v>3</v>
      </c>
      <c r="J42" s="104">
        <f ca="1" t="shared" si="15"/>
        <v>0.09059649640212353</v>
      </c>
      <c r="K42" s="104">
        <f t="shared" si="16"/>
        <v>18</v>
      </c>
      <c r="L42" s="104">
        <v>1</v>
      </c>
      <c r="M42" s="104">
        <v>4</v>
      </c>
      <c r="N42" s="105">
        <f t="shared" si="37"/>
        <v>0.25</v>
      </c>
      <c r="O42" s="104"/>
      <c r="P42" s="104">
        <v>3</v>
      </c>
      <c r="Q42" s="108"/>
      <c r="S42" s="106">
        <f ca="1" t="shared" si="17"/>
        <v>0.4979471408428173</v>
      </c>
      <c r="T42" s="106">
        <f t="shared" si="18"/>
        <v>66</v>
      </c>
      <c r="U42" s="106">
        <v>1</v>
      </c>
      <c r="V42" s="106">
        <v>4</v>
      </c>
      <c r="W42" s="107">
        <f t="shared" si="38"/>
        <v>0.25</v>
      </c>
      <c r="X42" s="106"/>
      <c r="Y42" s="106">
        <v>-4</v>
      </c>
      <c r="AB42" s="104">
        <f ca="1" t="shared" si="12"/>
        <v>0.3198796938979287</v>
      </c>
      <c r="AC42" s="104">
        <f t="shared" si="19"/>
        <v>25</v>
      </c>
      <c r="AD42" s="104">
        <v>1</v>
      </c>
      <c r="AE42" s="104">
        <v>4</v>
      </c>
      <c r="AF42" s="105">
        <f t="shared" si="39"/>
        <v>0.25</v>
      </c>
      <c r="AG42" s="104"/>
      <c r="AH42" s="104">
        <v>-4</v>
      </c>
      <c r="AK42" s="104">
        <f ca="1" t="shared" si="20"/>
        <v>0.7233247055036536</v>
      </c>
      <c r="AL42" s="104">
        <f t="shared" si="21"/>
        <v>300</v>
      </c>
      <c r="AM42" s="104">
        <v>1</v>
      </c>
      <c r="AN42" s="104">
        <v>4</v>
      </c>
      <c r="AO42" s="105">
        <f t="shared" si="40"/>
        <v>0.25</v>
      </c>
      <c r="AP42" s="104"/>
      <c r="AQ42" s="104">
        <v>3</v>
      </c>
    </row>
    <row r="43" spans="2:43" ht="12.75">
      <c r="B43" s="104">
        <f ca="1" t="shared" si="13"/>
        <v>0.7573964781907421</v>
      </c>
      <c r="C43" s="104">
        <f t="shared" si="14"/>
        <v>58</v>
      </c>
      <c r="D43" s="104">
        <v>1</v>
      </c>
      <c r="E43" s="104">
        <v>5</v>
      </c>
      <c r="F43" s="105">
        <f t="shared" si="36"/>
        <v>0.2</v>
      </c>
      <c r="G43" s="104"/>
      <c r="H43" s="104">
        <v>3</v>
      </c>
      <c r="J43" s="104">
        <f ca="1" t="shared" si="15"/>
        <v>0.7959798239589773</v>
      </c>
      <c r="K43" s="104">
        <f t="shared" si="16"/>
        <v>120</v>
      </c>
      <c r="L43" s="104">
        <v>1</v>
      </c>
      <c r="M43" s="104">
        <v>5</v>
      </c>
      <c r="N43" s="105">
        <f t="shared" si="37"/>
        <v>0.2</v>
      </c>
      <c r="O43" s="104"/>
      <c r="P43" s="104">
        <v>3</v>
      </c>
      <c r="Q43" s="108"/>
      <c r="S43" s="106">
        <f ca="1" t="shared" si="17"/>
        <v>0.31302398867002346</v>
      </c>
      <c r="T43" s="106">
        <f t="shared" si="18"/>
        <v>47</v>
      </c>
      <c r="U43" s="106">
        <v>1</v>
      </c>
      <c r="V43" s="106">
        <v>5</v>
      </c>
      <c r="W43" s="107">
        <f t="shared" si="38"/>
        <v>0.2</v>
      </c>
      <c r="X43" s="106"/>
      <c r="Y43" s="106">
        <v>-4</v>
      </c>
      <c r="AB43" s="104">
        <f ca="1" t="shared" si="12"/>
        <v>0.6606192449339146</v>
      </c>
      <c r="AC43" s="104">
        <f t="shared" si="19"/>
        <v>42</v>
      </c>
      <c r="AD43" s="104">
        <v>1</v>
      </c>
      <c r="AE43" s="104">
        <v>5</v>
      </c>
      <c r="AF43" s="105">
        <f t="shared" si="39"/>
        <v>0.2</v>
      </c>
      <c r="AG43" s="104"/>
      <c r="AH43" s="104">
        <v>-4</v>
      </c>
      <c r="AK43" s="104">
        <f ca="1" t="shared" si="20"/>
        <v>0.22045723979739318</v>
      </c>
      <c r="AL43" s="104">
        <f t="shared" si="21"/>
        <v>84</v>
      </c>
      <c r="AM43" s="104">
        <v>1</v>
      </c>
      <c r="AN43" s="104">
        <v>5</v>
      </c>
      <c r="AO43" s="105">
        <f t="shared" si="40"/>
        <v>0.2</v>
      </c>
      <c r="AP43" s="104"/>
      <c r="AQ43" s="104">
        <v>3</v>
      </c>
    </row>
    <row r="44" spans="2:43" ht="12.75">
      <c r="B44" s="104">
        <f ca="1" t="shared" si="13"/>
        <v>0.6727748773085669</v>
      </c>
      <c r="C44" s="104">
        <f t="shared" si="14"/>
        <v>53</v>
      </c>
      <c r="D44" s="104">
        <v>1</v>
      </c>
      <c r="E44" s="104">
        <v>6</v>
      </c>
      <c r="F44" s="105">
        <f t="shared" si="36"/>
        <v>0.16666666666666666</v>
      </c>
      <c r="G44" s="104"/>
      <c r="H44" s="104">
        <v>3</v>
      </c>
      <c r="J44" s="104">
        <f ca="1" t="shared" si="15"/>
        <v>0.7321816953283649</v>
      </c>
      <c r="K44" s="104">
        <f t="shared" si="16"/>
        <v>109</v>
      </c>
      <c r="L44" s="104">
        <v>1</v>
      </c>
      <c r="M44" s="104">
        <v>6</v>
      </c>
      <c r="N44" s="105">
        <f t="shared" si="37"/>
        <v>0.16666666666666666</v>
      </c>
      <c r="O44" s="104"/>
      <c r="P44" s="104">
        <v>3</v>
      </c>
      <c r="Q44" s="108"/>
      <c r="S44" s="106">
        <f ca="1" t="shared" si="17"/>
        <v>0.8552228710741423</v>
      </c>
      <c r="T44" s="106">
        <f t="shared" si="18"/>
        <v>109</v>
      </c>
      <c r="U44" s="106">
        <v>1</v>
      </c>
      <c r="V44" s="106">
        <v>6</v>
      </c>
      <c r="W44" s="107">
        <f t="shared" si="38"/>
        <v>0.16666666666666666</v>
      </c>
      <c r="X44" s="106"/>
      <c r="Y44" s="106">
        <v>-4</v>
      </c>
      <c r="AB44" s="104">
        <f ca="1" t="shared" si="12"/>
        <v>0.36398167630775946</v>
      </c>
      <c r="AC44" s="104">
        <f t="shared" si="19"/>
        <v>28</v>
      </c>
      <c r="AD44" s="104">
        <v>1</v>
      </c>
      <c r="AE44" s="104">
        <v>6</v>
      </c>
      <c r="AF44" s="105">
        <f t="shared" si="39"/>
        <v>0.16666666666666666</v>
      </c>
      <c r="AG44" s="104"/>
      <c r="AH44" s="104">
        <v>-4</v>
      </c>
      <c r="AK44" s="104">
        <f ca="1" t="shared" si="20"/>
        <v>0.087245135863248</v>
      </c>
      <c r="AL44" s="104">
        <f t="shared" si="21"/>
        <v>32</v>
      </c>
      <c r="AM44" s="104">
        <v>1</v>
      </c>
      <c r="AN44" s="104">
        <v>6</v>
      </c>
      <c r="AO44" s="105">
        <f t="shared" si="40"/>
        <v>0.16666666666666666</v>
      </c>
      <c r="AP44" s="104"/>
      <c r="AQ44" s="104">
        <v>3</v>
      </c>
    </row>
    <row r="45" spans="2:43" ht="12.75">
      <c r="B45" s="104">
        <f ca="1" t="shared" si="13"/>
        <v>0.4880201291742285</v>
      </c>
      <c r="C45" s="104">
        <f t="shared" si="14"/>
        <v>33</v>
      </c>
      <c r="D45" s="104">
        <v>1</v>
      </c>
      <c r="E45" s="104">
        <v>7</v>
      </c>
      <c r="F45" s="105">
        <f t="shared" si="36"/>
        <v>0.14285714285714285</v>
      </c>
      <c r="G45" s="104"/>
      <c r="H45" s="104">
        <v>3</v>
      </c>
      <c r="J45" s="104">
        <f ca="1" t="shared" si="15"/>
        <v>0.9731398890894329</v>
      </c>
      <c r="K45" s="104">
        <f t="shared" si="16"/>
        <v>146</v>
      </c>
      <c r="L45" s="104">
        <v>1</v>
      </c>
      <c r="M45" s="104">
        <v>7</v>
      </c>
      <c r="N45" s="105">
        <f t="shared" si="37"/>
        <v>0.14285714285714285</v>
      </c>
      <c r="O45" s="104"/>
      <c r="P45" s="104">
        <v>3</v>
      </c>
      <c r="Q45" s="108"/>
      <c r="S45" s="106">
        <f ca="1" t="shared" si="17"/>
        <v>0.22909467613141166</v>
      </c>
      <c r="T45" s="106">
        <f t="shared" si="18"/>
        <v>33</v>
      </c>
      <c r="U45" s="106">
        <v>1</v>
      </c>
      <c r="V45" s="106">
        <v>7</v>
      </c>
      <c r="W45" s="107">
        <f t="shared" si="38"/>
        <v>0.14285714285714285</v>
      </c>
      <c r="X45" s="106"/>
      <c r="Y45" s="106">
        <v>-4</v>
      </c>
      <c r="AB45" s="104">
        <f ca="1" t="shared" si="12"/>
        <v>0.6020819222151603</v>
      </c>
      <c r="AC45" s="104">
        <f t="shared" si="19"/>
        <v>41</v>
      </c>
      <c r="AD45" s="104">
        <v>1</v>
      </c>
      <c r="AE45" s="104">
        <v>7</v>
      </c>
      <c r="AF45" s="105">
        <f t="shared" si="39"/>
        <v>0.14285714285714285</v>
      </c>
      <c r="AG45" s="104"/>
      <c r="AH45" s="104">
        <v>-4</v>
      </c>
      <c r="AK45" s="104">
        <f ca="1" t="shared" si="20"/>
        <v>0.6845972624044059</v>
      </c>
      <c r="AL45" s="104">
        <f t="shared" si="21"/>
        <v>290</v>
      </c>
      <c r="AM45" s="104">
        <v>1</v>
      </c>
      <c r="AN45" s="104">
        <v>7</v>
      </c>
      <c r="AO45" s="105">
        <f t="shared" si="40"/>
        <v>0.14285714285714285</v>
      </c>
      <c r="AP45" s="104"/>
      <c r="AQ45" s="104">
        <v>3</v>
      </c>
    </row>
    <row r="46" spans="2:43" ht="12.75">
      <c r="B46" s="104">
        <f ca="1" t="shared" si="13"/>
        <v>0.11125945704274187</v>
      </c>
      <c r="C46" s="104">
        <f t="shared" si="14"/>
        <v>4</v>
      </c>
      <c r="D46" s="104">
        <v>1</v>
      </c>
      <c r="E46" s="104">
        <v>8</v>
      </c>
      <c r="F46" s="105">
        <f t="shared" si="36"/>
        <v>0.125</v>
      </c>
      <c r="G46" s="104"/>
      <c r="H46" s="104">
        <v>3</v>
      </c>
      <c r="J46" s="104">
        <f ca="1" t="shared" si="15"/>
        <v>0.7831150301917189</v>
      </c>
      <c r="K46" s="104">
        <f t="shared" si="16"/>
        <v>117</v>
      </c>
      <c r="L46" s="104">
        <v>1</v>
      </c>
      <c r="M46" s="104">
        <v>8</v>
      </c>
      <c r="N46" s="105">
        <f t="shared" si="37"/>
        <v>0.125</v>
      </c>
      <c r="O46" s="104"/>
      <c r="P46" s="104">
        <v>3</v>
      </c>
      <c r="Q46" s="108"/>
      <c r="S46" s="106">
        <f ca="1" t="shared" si="17"/>
        <v>0.3844065700406656</v>
      </c>
      <c r="T46" s="106">
        <f t="shared" si="18"/>
        <v>57</v>
      </c>
      <c r="U46" s="106">
        <v>1</v>
      </c>
      <c r="V46" s="106">
        <v>8</v>
      </c>
      <c r="W46" s="107">
        <f t="shared" si="38"/>
        <v>0.125</v>
      </c>
      <c r="X46" s="106"/>
      <c r="Y46" s="106">
        <v>-4</v>
      </c>
      <c r="AB46" s="104">
        <f ca="1" t="shared" si="12"/>
        <v>0.3308925033444545</v>
      </c>
      <c r="AC46" s="104">
        <f t="shared" si="19"/>
        <v>26</v>
      </c>
      <c r="AD46" s="104">
        <v>1</v>
      </c>
      <c r="AE46" s="104">
        <v>8</v>
      </c>
      <c r="AF46" s="105">
        <f t="shared" si="39"/>
        <v>0.125</v>
      </c>
      <c r="AG46" s="104"/>
      <c r="AH46" s="104">
        <v>-4</v>
      </c>
      <c r="AK46" s="104">
        <f ca="1" t="shared" si="20"/>
        <v>0.13519143957127167</v>
      </c>
      <c r="AL46" s="104">
        <f t="shared" si="21"/>
        <v>52</v>
      </c>
      <c r="AM46" s="104">
        <v>1</v>
      </c>
      <c r="AN46" s="104">
        <v>8</v>
      </c>
      <c r="AO46" s="105">
        <f t="shared" si="40"/>
        <v>0.125</v>
      </c>
      <c r="AP46" s="104"/>
      <c r="AQ46" s="104">
        <v>3</v>
      </c>
    </row>
    <row r="47" spans="2:43" ht="12.75">
      <c r="B47" s="104">
        <f ca="1" t="shared" si="13"/>
        <v>0.6060640983224233</v>
      </c>
      <c r="C47" s="104">
        <f t="shared" si="14"/>
        <v>48</v>
      </c>
      <c r="D47" s="104">
        <v>1</v>
      </c>
      <c r="E47" s="104">
        <v>1</v>
      </c>
      <c r="F47" s="105">
        <f>D47/E47</f>
        <v>1</v>
      </c>
      <c r="G47" s="104"/>
      <c r="H47" s="104">
        <v>4</v>
      </c>
      <c r="J47" s="104">
        <f ca="1" t="shared" si="15"/>
        <v>0.616073000722392</v>
      </c>
      <c r="K47" s="104">
        <f t="shared" si="16"/>
        <v>100</v>
      </c>
      <c r="L47" s="104">
        <v>1</v>
      </c>
      <c r="M47" s="104">
        <v>1</v>
      </c>
      <c r="N47" s="105">
        <f>L47/M47</f>
        <v>1</v>
      </c>
      <c r="O47" s="104"/>
      <c r="P47" s="104">
        <v>4</v>
      </c>
      <c r="Q47" s="108"/>
      <c r="S47" s="106">
        <f ca="1" t="shared" si="17"/>
        <v>0.21670485939720496</v>
      </c>
      <c r="T47" s="106">
        <f t="shared" si="18"/>
        <v>31</v>
      </c>
      <c r="U47" s="106">
        <v>1</v>
      </c>
      <c r="V47" s="106">
        <v>2</v>
      </c>
      <c r="W47" s="107">
        <f aca="true" t="shared" si="41" ref="W47:W73">U47/V47</f>
        <v>0.5</v>
      </c>
      <c r="X47" s="106"/>
      <c r="Y47" s="106">
        <v>-5</v>
      </c>
      <c r="AB47" s="104">
        <f aca="true" ca="1" t="shared" si="42" ref="AB47:AB72">RAND()</f>
        <v>0.7528748059993413</v>
      </c>
      <c r="AC47" s="104">
        <f t="shared" si="19"/>
        <v>48</v>
      </c>
      <c r="AD47" s="104">
        <v>1</v>
      </c>
      <c r="AE47" s="104">
        <v>2</v>
      </c>
      <c r="AF47" s="105">
        <f aca="true" t="shared" si="43" ref="AF47:AF72">AD47/AE47</f>
        <v>0.5</v>
      </c>
      <c r="AG47" s="104"/>
      <c r="AH47" s="104">
        <v>-5</v>
      </c>
      <c r="AK47" s="104">
        <f ca="1" t="shared" si="20"/>
        <v>0.29032801693996824</v>
      </c>
      <c r="AL47" s="104">
        <f t="shared" si="21"/>
        <v>112</v>
      </c>
      <c r="AM47" s="104">
        <v>1</v>
      </c>
      <c r="AN47" s="104">
        <v>1</v>
      </c>
      <c r="AO47" s="105">
        <f>AM47/AN47</f>
        <v>1</v>
      </c>
      <c r="AP47" s="104"/>
      <c r="AQ47" s="104">
        <v>4</v>
      </c>
    </row>
    <row r="48" spans="2:43" ht="12.75">
      <c r="B48" s="104">
        <f ca="1" t="shared" si="13"/>
        <v>0.7450594891603144</v>
      </c>
      <c r="C48" s="104">
        <f t="shared" si="14"/>
        <v>56</v>
      </c>
      <c r="D48" s="104">
        <v>1</v>
      </c>
      <c r="E48" s="104">
        <v>2</v>
      </c>
      <c r="F48" s="105">
        <f>D48/E48</f>
        <v>0.5</v>
      </c>
      <c r="G48" s="104"/>
      <c r="H48" s="104">
        <v>4</v>
      </c>
      <c r="J48" s="104">
        <f ca="1" t="shared" si="15"/>
        <v>0.8226632510377114</v>
      </c>
      <c r="K48" s="104">
        <f t="shared" si="16"/>
        <v>122</v>
      </c>
      <c r="L48" s="104">
        <v>1</v>
      </c>
      <c r="M48" s="104">
        <v>2</v>
      </c>
      <c r="N48" s="105">
        <f>L48/M48</f>
        <v>0.5</v>
      </c>
      <c r="O48" s="104"/>
      <c r="P48" s="104">
        <v>4</v>
      </c>
      <c r="Q48" s="108"/>
      <c r="S48" s="106">
        <f ca="1" t="shared" si="17"/>
        <v>0.3358738759142139</v>
      </c>
      <c r="T48" s="106">
        <f t="shared" si="18"/>
        <v>50</v>
      </c>
      <c r="U48" s="106">
        <v>1</v>
      </c>
      <c r="V48" s="106">
        <v>3</v>
      </c>
      <c r="W48" s="107">
        <f t="shared" si="41"/>
        <v>0.3333333333333333</v>
      </c>
      <c r="X48" s="106"/>
      <c r="Y48" s="106">
        <v>-5</v>
      </c>
      <c r="AB48" s="104">
        <f ca="1" t="shared" si="42"/>
        <v>0.17952777314482793</v>
      </c>
      <c r="AC48" s="104">
        <f t="shared" si="19"/>
        <v>11</v>
      </c>
      <c r="AD48" s="104">
        <v>1</v>
      </c>
      <c r="AE48" s="104">
        <v>3</v>
      </c>
      <c r="AF48" s="105">
        <f t="shared" si="43"/>
        <v>0.3333333333333333</v>
      </c>
      <c r="AG48" s="104"/>
      <c r="AH48" s="104">
        <v>-5</v>
      </c>
      <c r="AK48" s="104">
        <f ca="1" t="shared" si="20"/>
        <v>0.47036784331244963</v>
      </c>
      <c r="AL48" s="104">
        <f t="shared" si="21"/>
        <v>197</v>
      </c>
      <c r="AM48" s="104">
        <v>1</v>
      </c>
      <c r="AN48" s="104">
        <v>2</v>
      </c>
      <c r="AO48" s="105">
        <f>AM48/AN48</f>
        <v>0.5</v>
      </c>
      <c r="AP48" s="104"/>
      <c r="AQ48" s="104">
        <v>4</v>
      </c>
    </row>
    <row r="49" spans="2:43" ht="12.75">
      <c r="B49" s="104">
        <f ca="1" t="shared" si="13"/>
        <v>0.5962790920590186</v>
      </c>
      <c r="C49" s="104">
        <f t="shared" si="14"/>
        <v>46</v>
      </c>
      <c r="D49" s="104">
        <v>1</v>
      </c>
      <c r="E49" s="104">
        <v>3</v>
      </c>
      <c r="F49" s="105">
        <f aca="true" t="shared" si="44" ref="F49:F54">D49/E49</f>
        <v>0.3333333333333333</v>
      </c>
      <c r="G49" s="104"/>
      <c r="H49" s="104">
        <v>4</v>
      </c>
      <c r="J49" s="104">
        <f ca="1" t="shared" si="15"/>
        <v>0.19613358859398478</v>
      </c>
      <c r="K49" s="104">
        <f t="shared" si="16"/>
        <v>35</v>
      </c>
      <c r="L49" s="104">
        <v>1</v>
      </c>
      <c r="M49" s="104">
        <v>3</v>
      </c>
      <c r="N49" s="105">
        <f aca="true" t="shared" si="45" ref="N49:N54">L49/M49</f>
        <v>0.3333333333333333</v>
      </c>
      <c r="O49" s="104"/>
      <c r="P49" s="104">
        <v>4</v>
      </c>
      <c r="Q49" s="108"/>
      <c r="S49" s="106">
        <f ca="1" t="shared" si="17"/>
        <v>0.20142011616846278</v>
      </c>
      <c r="T49" s="106">
        <f t="shared" si="18"/>
        <v>28</v>
      </c>
      <c r="U49" s="106">
        <v>1</v>
      </c>
      <c r="V49" s="106">
        <v>4</v>
      </c>
      <c r="W49" s="107">
        <f t="shared" si="41"/>
        <v>0.25</v>
      </c>
      <c r="X49" s="106"/>
      <c r="Y49" s="106">
        <v>-5</v>
      </c>
      <c r="AB49" s="104">
        <f ca="1" t="shared" si="42"/>
        <v>0.3648646836253242</v>
      </c>
      <c r="AC49" s="104">
        <f t="shared" si="19"/>
        <v>29</v>
      </c>
      <c r="AD49" s="104">
        <v>1</v>
      </c>
      <c r="AE49" s="104">
        <v>4</v>
      </c>
      <c r="AF49" s="105">
        <f t="shared" si="43"/>
        <v>0.25</v>
      </c>
      <c r="AG49" s="104"/>
      <c r="AH49" s="104">
        <v>-5</v>
      </c>
      <c r="AK49" s="104">
        <f ca="1" t="shared" si="20"/>
        <v>0.001425150503890471</v>
      </c>
      <c r="AL49" s="104">
        <f t="shared" si="21"/>
        <v>1</v>
      </c>
      <c r="AM49" s="104">
        <v>1</v>
      </c>
      <c r="AN49" s="104">
        <v>3</v>
      </c>
      <c r="AO49" s="105">
        <f aca="true" t="shared" si="46" ref="AO49:AO54">AM49/AN49</f>
        <v>0.3333333333333333</v>
      </c>
      <c r="AP49" s="104"/>
      <c r="AQ49" s="104">
        <v>4</v>
      </c>
    </row>
    <row r="50" spans="2:43" ht="12.75">
      <c r="B50" s="104">
        <f ca="1" t="shared" si="13"/>
        <v>0.07425935813003104</v>
      </c>
      <c r="C50" s="104">
        <f t="shared" si="14"/>
        <v>3</v>
      </c>
      <c r="D50" s="104">
        <v>1</v>
      </c>
      <c r="E50" s="104">
        <v>4</v>
      </c>
      <c r="F50" s="105">
        <f t="shared" si="44"/>
        <v>0.25</v>
      </c>
      <c r="G50" s="104"/>
      <c r="H50" s="104">
        <v>4</v>
      </c>
      <c r="J50" s="104">
        <f ca="1" t="shared" si="15"/>
        <v>0.3385447491861717</v>
      </c>
      <c r="K50" s="104">
        <f t="shared" si="16"/>
        <v>56</v>
      </c>
      <c r="L50" s="104">
        <v>1</v>
      </c>
      <c r="M50" s="104">
        <v>4</v>
      </c>
      <c r="N50" s="105">
        <f t="shared" si="45"/>
        <v>0.25</v>
      </c>
      <c r="O50" s="104"/>
      <c r="P50" s="104">
        <v>4</v>
      </c>
      <c r="Q50" s="108"/>
      <c r="S50" s="106">
        <f ca="1" t="shared" si="17"/>
        <v>0.06786399283203082</v>
      </c>
      <c r="T50" s="106">
        <f t="shared" si="18"/>
        <v>11</v>
      </c>
      <c r="U50" s="106">
        <v>2</v>
      </c>
      <c r="V50" s="106">
        <v>3</v>
      </c>
      <c r="W50" s="107">
        <f t="shared" si="41"/>
        <v>0.6666666666666666</v>
      </c>
      <c r="X50" s="106"/>
      <c r="Y50" s="106">
        <v>-1</v>
      </c>
      <c r="AB50" s="104">
        <f ca="1" t="shared" si="42"/>
        <v>0.18052404421972224</v>
      </c>
      <c r="AC50" s="104">
        <f t="shared" si="19"/>
        <v>12</v>
      </c>
      <c r="AD50" s="104">
        <v>2</v>
      </c>
      <c r="AE50" s="104">
        <v>3</v>
      </c>
      <c r="AF50" s="105">
        <f t="shared" si="43"/>
        <v>0.6666666666666666</v>
      </c>
      <c r="AG50" s="104"/>
      <c r="AH50" s="104">
        <v>-1</v>
      </c>
      <c r="AK50" s="104">
        <f ca="1" t="shared" si="20"/>
        <v>0.4959330048275259</v>
      </c>
      <c r="AL50" s="104">
        <f t="shared" si="21"/>
        <v>206</v>
      </c>
      <c r="AM50" s="104">
        <v>1</v>
      </c>
      <c r="AN50" s="104">
        <v>4</v>
      </c>
      <c r="AO50" s="105">
        <f t="shared" si="46"/>
        <v>0.25</v>
      </c>
      <c r="AP50" s="104"/>
      <c r="AQ50" s="104">
        <v>4</v>
      </c>
    </row>
    <row r="51" spans="2:43" ht="12.75">
      <c r="B51" s="104">
        <f ca="1" t="shared" si="13"/>
        <v>0.7747109109263457</v>
      </c>
      <c r="C51" s="104">
        <f t="shared" si="14"/>
        <v>59</v>
      </c>
      <c r="D51" s="104">
        <v>1</v>
      </c>
      <c r="E51" s="104">
        <v>5</v>
      </c>
      <c r="F51" s="105">
        <f t="shared" si="44"/>
        <v>0.2</v>
      </c>
      <c r="G51" s="104"/>
      <c r="H51" s="104">
        <v>4</v>
      </c>
      <c r="J51" s="104">
        <f ca="1" t="shared" si="15"/>
        <v>0.8426479117863637</v>
      </c>
      <c r="K51" s="104">
        <f t="shared" si="16"/>
        <v>126</v>
      </c>
      <c r="L51" s="104">
        <v>1</v>
      </c>
      <c r="M51" s="104">
        <v>5</v>
      </c>
      <c r="N51" s="105">
        <f t="shared" si="45"/>
        <v>0.2</v>
      </c>
      <c r="O51" s="104"/>
      <c r="P51" s="104">
        <v>4</v>
      </c>
      <c r="Q51" s="108"/>
      <c r="S51" s="106">
        <f ca="1" t="shared" si="17"/>
        <v>0.292731037210608</v>
      </c>
      <c r="T51" s="106">
        <f t="shared" si="18"/>
        <v>44</v>
      </c>
      <c r="U51" s="106">
        <v>2</v>
      </c>
      <c r="V51" s="106">
        <v>5</v>
      </c>
      <c r="W51" s="107">
        <f t="shared" si="41"/>
        <v>0.4</v>
      </c>
      <c r="X51" s="106"/>
      <c r="Y51" s="106">
        <v>-1</v>
      </c>
      <c r="AB51" s="104">
        <f ca="1" t="shared" si="42"/>
        <v>0.9575938069619809</v>
      </c>
      <c r="AC51" s="104">
        <f t="shared" si="19"/>
        <v>56</v>
      </c>
      <c r="AD51" s="104">
        <v>2</v>
      </c>
      <c r="AE51" s="104">
        <v>5</v>
      </c>
      <c r="AF51" s="105">
        <f t="shared" si="43"/>
        <v>0.4</v>
      </c>
      <c r="AG51" s="104"/>
      <c r="AH51" s="104">
        <v>-1</v>
      </c>
      <c r="AK51" s="104">
        <f ca="1" t="shared" si="20"/>
        <v>0.5129114044995511</v>
      </c>
      <c r="AL51" s="104">
        <f t="shared" si="21"/>
        <v>215</v>
      </c>
      <c r="AM51" s="104">
        <v>1</v>
      </c>
      <c r="AN51" s="104">
        <v>5</v>
      </c>
      <c r="AO51" s="105">
        <f t="shared" si="46"/>
        <v>0.2</v>
      </c>
      <c r="AP51" s="104"/>
      <c r="AQ51" s="104">
        <v>4</v>
      </c>
    </row>
    <row r="52" spans="2:43" ht="12.75">
      <c r="B52" s="104">
        <f ca="1" t="shared" si="13"/>
        <v>0.5648163042974037</v>
      </c>
      <c r="C52" s="104">
        <f t="shared" si="14"/>
        <v>41</v>
      </c>
      <c r="D52" s="104">
        <v>1</v>
      </c>
      <c r="E52" s="104">
        <v>6</v>
      </c>
      <c r="F52" s="105">
        <f t="shared" si="44"/>
        <v>0.16666666666666666</v>
      </c>
      <c r="G52" s="104"/>
      <c r="H52" s="104">
        <v>4</v>
      </c>
      <c r="J52" s="104">
        <f ca="1" t="shared" si="15"/>
        <v>0.24762545983185102</v>
      </c>
      <c r="K52" s="104">
        <f t="shared" si="16"/>
        <v>43</v>
      </c>
      <c r="L52" s="104">
        <v>1</v>
      </c>
      <c r="M52" s="104">
        <v>6</v>
      </c>
      <c r="N52" s="105">
        <f t="shared" si="45"/>
        <v>0.16666666666666666</v>
      </c>
      <c r="O52" s="104"/>
      <c r="P52" s="104">
        <v>4</v>
      </c>
      <c r="Q52" s="108"/>
      <c r="S52" s="106">
        <f ca="1" t="shared" si="17"/>
        <v>0.2645761549209291</v>
      </c>
      <c r="T52" s="106">
        <f t="shared" si="18"/>
        <v>40</v>
      </c>
      <c r="U52" s="106">
        <v>2</v>
      </c>
      <c r="V52" s="106">
        <v>7</v>
      </c>
      <c r="W52" s="107">
        <f t="shared" si="41"/>
        <v>0.2857142857142857</v>
      </c>
      <c r="X52" s="106"/>
      <c r="Y52" s="106">
        <v>-1</v>
      </c>
      <c r="AB52" s="104">
        <f ca="1" t="shared" si="42"/>
        <v>0.2112640424256811</v>
      </c>
      <c r="AC52" s="104">
        <f t="shared" si="19"/>
        <v>16</v>
      </c>
      <c r="AD52" s="104">
        <v>2</v>
      </c>
      <c r="AE52" s="104">
        <v>7</v>
      </c>
      <c r="AF52" s="105">
        <f t="shared" si="43"/>
        <v>0.2857142857142857</v>
      </c>
      <c r="AG52" s="104"/>
      <c r="AH52" s="104">
        <v>-1</v>
      </c>
      <c r="AK52" s="104">
        <f ca="1" t="shared" si="20"/>
        <v>0.6726789472273718</v>
      </c>
      <c r="AL52" s="104">
        <f t="shared" si="21"/>
        <v>286</v>
      </c>
      <c r="AM52" s="104">
        <v>1</v>
      </c>
      <c r="AN52" s="104">
        <v>6</v>
      </c>
      <c r="AO52" s="105">
        <f t="shared" si="46"/>
        <v>0.16666666666666666</v>
      </c>
      <c r="AP52" s="104"/>
      <c r="AQ52" s="104">
        <v>4</v>
      </c>
    </row>
    <row r="53" spans="2:43" ht="12.75">
      <c r="B53" s="104">
        <f ca="1" t="shared" si="13"/>
        <v>0.7957862560314535</v>
      </c>
      <c r="C53" s="104">
        <f t="shared" si="14"/>
        <v>61</v>
      </c>
      <c r="D53" s="104">
        <v>1</v>
      </c>
      <c r="E53" s="104">
        <v>7</v>
      </c>
      <c r="F53" s="105">
        <f t="shared" si="44"/>
        <v>0.14285714285714285</v>
      </c>
      <c r="G53" s="104"/>
      <c r="H53" s="104">
        <v>4</v>
      </c>
      <c r="J53" s="104">
        <f ca="1" t="shared" si="15"/>
        <v>0.7326197807587285</v>
      </c>
      <c r="K53" s="104">
        <f t="shared" si="16"/>
        <v>110</v>
      </c>
      <c r="L53" s="104">
        <v>1</v>
      </c>
      <c r="M53" s="104">
        <v>7</v>
      </c>
      <c r="N53" s="105">
        <f t="shared" si="45"/>
        <v>0.14285714285714285</v>
      </c>
      <c r="O53" s="104"/>
      <c r="P53" s="104">
        <v>4</v>
      </c>
      <c r="Q53" s="108"/>
      <c r="S53" s="106">
        <f ca="1" t="shared" si="17"/>
        <v>0.12328847221431172</v>
      </c>
      <c r="T53" s="106">
        <f t="shared" si="18"/>
        <v>17</v>
      </c>
      <c r="U53" s="106">
        <v>2</v>
      </c>
      <c r="V53" s="106">
        <v>3</v>
      </c>
      <c r="W53" s="107">
        <f t="shared" si="41"/>
        <v>0.6666666666666666</v>
      </c>
      <c r="X53" s="106"/>
      <c r="Y53" s="106">
        <v>-2</v>
      </c>
      <c r="AB53" s="104">
        <f ca="1" t="shared" si="42"/>
        <v>0.5139490627758072</v>
      </c>
      <c r="AC53" s="104">
        <f t="shared" si="19"/>
        <v>35</v>
      </c>
      <c r="AD53" s="104">
        <v>2</v>
      </c>
      <c r="AE53" s="104">
        <v>3</v>
      </c>
      <c r="AF53" s="105">
        <f t="shared" si="43"/>
        <v>0.6666666666666666</v>
      </c>
      <c r="AG53" s="104"/>
      <c r="AH53" s="104">
        <v>-2</v>
      </c>
      <c r="AK53" s="104">
        <f ca="1" t="shared" si="20"/>
        <v>0.08581234429879903</v>
      </c>
      <c r="AL53" s="104">
        <f t="shared" si="21"/>
        <v>30</v>
      </c>
      <c r="AM53" s="104">
        <v>1</v>
      </c>
      <c r="AN53" s="104">
        <v>7</v>
      </c>
      <c r="AO53" s="105">
        <f t="shared" si="46"/>
        <v>0.14285714285714285</v>
      </c>
      <c r="AP53" s="104"/>
      <c r="AQ53" s="104">
        <v>4</v>
      </c>
    </row>
    <row r="54" spans="2:43" ht="12.75">
      <c r="B54" s="104">
        <f ca="1" t="shared" si="13"/>
        <v>0.45021038233152755</v>
      </c>
      <c r="C54" s="104">
        <f t="shared" si="14"/>
        <v>32</v>
      </c>
      <c r="D54" s="104">
        <v>1</v>
      </c>
      <c r="E54" s="104">
        <v>8</v>
      </c>
      <c r="F54" s="105">
        <f t="shared" si="44"/>
        <v>0.125</v>
      </c>
      <c r="G54" s="104"/>
      <c r="H54" s="104">
        <v>4</v>
      </c>
      <c r="J54" s="104">
        <f ca="1" t="shared" si="15"/>
        <v>0.9513066013732789</v>
      </c>
      <c r="K54" s="104">
        <f t="shared" si="16"/>
        <v>141</v>
      </c>
      <c r="L54" s="104">
        <v>1</v>
      </c>
      <c r="M54" s="104">
        <v>8</v>
      </c>
      <c r="N54" s="105">
        <f t="shared" si="45"/>
        <v>0.125</v>
      </c>
      <c r="O54" s="104"/>
      <c r="P54" s="104">
        <v>4</v>
      </c>
      <c r="Q54" s="108"/>
      <c r="S54" s="106">
        <f ca="1" t="shared" si="17"/>
        <v>0.607475626501258</v>
      </c>
      <c r="T54" s="106">
        <f t="shared" si="18"/>
        <v>78</v>
      </c>
      <c r="U54" s="106">
        <v>2</v>
      </c>
      <c r="V54" s="106">
        <v>5</v>
      </c>
      <c r="W54" s="107">
        <f t="shared" si="41"/>
        <v>0.4</v>
      </c>
      <c r="X54" s="106"/>
      <c r="Y54" s="106">
        <v>-2</v>
      </c>
      <c r="AB54" s="104">
        <f ca="1" t="shared" si="42"/>
        <v>0.2838222285988421</v>
      </c>
      <c r="AC54" s="104">
        <f t="shared" si="19"/>
        <v>21</v>
      </c>
      <c r="AD54" s="104">
        <v>2</v>
      </c>
      <c r="AE54" s="104">
        <v>5</v>
      </c>
      <c r="AF54" s="105">
        <f t="shared" si="43"/>
        <v>0.4</v>
      </c>
      <c r="AG54" s="104"/>
      <c r="AH54" s="104">
        <v>-2</v>
      </c>
      <c r="AK54" s="104">
        <f ca="1" t="shared" si="20"/>
        <v>0.18292055963985465</v>
      </c>
      <c r="AL54" s="104">
        <f t="shared" si="21"/>
        <v>67</v>
      </c>
      <c r="AM54" s="104">
        <v>1</v>
      </c>
      <c r="AN54" s="104">
        <v>8</v>
      </c>
      <c r="AO54" s="105">
        <f t="shared" si="46"/>
        <v>0.125</v>
      </c>
      <c r="AP54" s="104"/>
      <c r="AQ54" s="104">
        <v>4</v>
      </c>
    </row>
    <row r="55" spans="2:43" ht="12.75">
      <c r="B55" s="104">
        <f ca="1" t="shared" si="13"/>
        <v>0.20187111625887155</v>
      </c>
      <c r="C55" s="104">
        <f t="shared" si="14"/>
        <v>9</v>
      </c>
      <c r="D55" s="104">
        <v>1</v>
      </c>
      <c r="E55" s="104">
        <v>2</v>
      </c>
      <c r="F55" s="105">
        <f>D55/E55</f>
        <v>0.5</v>
      </c>
      <c r="G55" s="104"/>
      <c r="H55" s="104">
        <v>5</v>
      </c>
      <c r="J55" s="104">
        <f ca="1" t="shared" si="15"/>
        <v>0.23530066629251656</v>
      </c>
      <c r="K55" s="104">
        <f t="shared" si="16"/>
        <v>40</v>
      </c>
      <c r="L55" s="104">
        <v>1</v>
      </c>
      <c r="M55" s="104">
        <v>2</v>
      </c>
      <c r="N55" s="105">
        <f aca="true" t="shared" si="47" ref="N55:N92">L55/M55</f>
        <v>0.5</v>
      </c>
      <c r="O55" s="104"/>
      <c r="P55" s="104">
        <v>5</v>
      </c>
      <c r="Q55" s="108"/>
      <c r="S55" s="106">
        <f ca="1" t="shared" si="17"/>
        <v>0.8217072795238796</v>
      </c>
      <c r="T55" s="106">
        <f t="shared" si="18"/>
        <v>104</v>
      </c>
      <c r="U55" s="106">
        <v>2</v>
      </c>
      <c r="V55" s="106">
        <v>7</v>
      </c>
      <c r="W55" s="107">
        <f t="shared" si="41"/>
        <v>0.2857142857142857</v>
      </c>
      <c r="X55" s="106"/>
      <c r="Y55" s="106">
        <v>-2</v>
      </c>
      <c r="AB55" s="104">
        <f ca="1" t="shared" si="42"/>
        <v>0.12322186591933626</v>
      </c>
      <c r="AC55" s="104">
        <f t="shared" si="19"/>
        <v>8</v>
      </c>
      <c r="AD55" s="104">
        <v>2</v>
      </c>
      <c r="AE55" s="104">
        <v>7</v>
      </c>
      <c r="AF55" s="105">
        <f t="shared" si="43"/>
        <v>0.2857142857142857</v>
      </c>
      <c r="AG55" s="104"/>
      <c r="AH55" s="104">
        <v>-2</v>
      </c>
      <c r="AK55" s="104">
        <f ca="1" t="shared" si="20"/>
        <v>0.5060924997190945</v>
      </c>
      <c r="AL55" s="104">
        <f t="shared" si="21"/>
        <v>210</v>
      </c>
      <c r="AM55" s="104">
        <v>1</v>
      </c>
      <c r="AN55" s="104">
        <v>2</v>
      </c>
      <c r="AO55" s="105">
        <f>AM55/AN55</f>
        <v>0.5</v>
      </c>
      <c r="AP55" s="104"/>
      <c r="AQ55" s="104">
        <v>5</v>
      </c>
    </row>
    <row r="56" spans="2:43" ht="12.75">
      <c r="B56" s="104">
        <f ca="1" t="shared" si="13"/>
        <v>0.32277125432398646</v>
      </c>
      <c r="C56" s="104">
        <f t="shared" si="14"/>
        <v>24</v>
      </c>
      <c r="D56" s="104">
        <v>1</v>
      </c>
      <c r="E56" s="104">
        <v>3</v>
      </c>
      <c r="F56" s="105">
        <f aca="true" t="shared" si="48" ref="F56:F68">D56/E56</f>
        <v>0.3333333333333333</v>
      </c>
      <c r="G56" s="104"/>
      <c r="H56" s="104">
        <v>5</v>
      </c>
      <c r="J56" s="104">
        <f ca="1" t="shared" si="15"/>
        <v>0.28411167737970366</v>
      </c>
      <c r="K56" s="104">
        <f t="shared" si="16"/>
        <v>48</v>
      </c>
      <c r="L56" s="104">
        <v>1</v>
      </c>
      <c r="M56" s="104">
        <v>3</v>
      </c>
      <c r="N56" s="105">
        <f t="shared" si="47"/>
        <v>0.3333333333333333</v>
      </c>
      <c r="O56" s="104"/>
      <c r="P56" s="104">
        <v>5</v>
      </c>
      <c r="Q56" s="108"/>
      <c r="S56" s="106">
        <f ca="1" t="shared" si="17"/>
        <v>0.3983905636755072</v>
      </c>
      <c r="T56" s="106">
        <f t="shared" si="18"/>
        <v>58</v>
      </c>
      <c r="U56" s="106">
        <v>2</v>
      </c>
      <c r="V56" s="106">
        <v>3</v>
      </c>
      <c r="W56" s="107">
        <f t="shared" si="41"/>
        <v>0.6666666666666666</v>
      </c>
      <c r="X56" s="106"/>
      <c r="Y56" s="106">
        <v>-3</v>
      </c>
      <c r="AB56" s="104">
        <f ca="1" t="shared" si="42"/>
        <v>0.21446348315533448</v>
      </c>
      <c r="AC56" s="104">
        <f t="shared" si="19"/>
        <v>17</v>
      </c>
      <c r="AD56" s="104">
        <v>2</v>
      </c>
      <c r="AE56" s="104">
        <v>3</v>
      </c>
      <c r="AF56" s="105">
        <f t="shared" si="43"/>
        <v>0.6666666666666666</v>
      </c>
      <c r="AG56" s="104"/>
      <c r="AH56" s="104">
        <v>-3</v>
      </c>
      <c r="AK56" s="104">
        <f ca="1" t="shared" si="20"/>
        <v>0.6671990607068903</v>
      </c>
      <c r="AL56" s="104">
        <f t="shared" si="21"/>
        <v>283</v>
      </c>
      <c r="AM56" s="104">
        <v>1</v>
      </c>
      <c r="AN56" s="104">
        <v>3</v>
      </c>
      <c r="AO56" s="105">
        <f aca="true" t="shared" si="49" ref="AO56:AO68">AM56/AN56</f>
        <v>0.3333333333333333</v>
      </c>
      <c r="AP56" s="104"/>
      <c r="AQ56" s="104">
        <v>5</v>
      </c>
    </row>
    <row r="57" spans="2:43" ht="12.75">
      <c r="B57" s="104">
        <f ca="1" t="shared" si="13"/>
        <v>0.26562324998198616</v>
      </c>
      <c r="C57" s="104">
        <f t="shared" si="14"/>
        <v>16</v>
      </c>
      <c r="D57" s="104">
        <v>1</v>
      </c>
      <c r="E57" s="104">
        <v>4</v>
      </c>
      <c r="F57" s="105">
        <f t="shared" si="48"/>
        <v>0.25</v>
      </c>
      <c r="G57" s="104"/>
      <c r="H57" s="104">
        <v>5</v>
      </c>
      <c r="J57" s="104">
        <f ca="1" t="shared" si="15"/>
        <v>0.30123384430873235</v>
      </c>
      <c r="K57" s="104">
        <f t="shared" si="16"/>
        <v>51</v>
      </c>
      <c r="L57" s="104">
        <v>1</v>
      </c>
      <c r="M57" s="104">
        <v>4</v>
      </c>
      <c r="N57" s="105">
        <f t="shared" si="47"/>
        <v>0.25</v>
      </c>
      <c r="O57" s="104"/>
      <c r="P57" s="104">
        <v>5</v>
      </c>
      <c r="Q57" s="108"/>
      <c r="S57" s="106">
        <f ca="1" t="shared" si="17"/>
        <v>0.6752232696074343</v>
      </c>
      <c r="T57" s="106">
        <f t="shared" si="18"/>
        <v>88</v>
      </c>
      <c r="U57" s="106">
        <v>2</v>
      </c>
      <c r="V57" s="106">
        <v>5</v>
      </c>
      <c r="W57" s="107">
        <f t="shared" si="41"/>
        <v>0.4</v>
      </c>
      <c r="X57" s="106"/>
      <c r="Y57" s="106">
        <v>-3</v>
      </c>
      <c r="AB57" s="104">
        <f ca="1" t="shared" si="42"/>
        <v>0.5143402805257127</v>
      </c>
      <c r="AC57" s="104">
        <f t="shared" si="19"/>
        <v>36</v>
      </c>
      <c r="AD57" s="104">
        <v>2</v>
      </c>
      <c r="AE57" s="104">
        <v>5</v>
      </c>
      <c r="AF57" s="105">
        <f t="shared" si="43"/>
        <v>0.4</v>
      </c>
      <c r="AG57" s="104"/>
      <c r="AH57" s="104">
        <v>-3</v>
      </c>
      <c r="AK57" s="104">
        <f ca="1" t="shared" si="20"/>
        <v>0.5994971809673153</v>
      </c>
      <c r="AL57" s="104">
        <f t="shared" si="21"/>
        <v>249</v>
      </c>
      <c r="AM57" s="104">
        <v>1</v>
      </c>
      <c r="AN57" s="104">
        <v>4</v>
      </c>
      <c r="AO57" s="105">
        <f t="shared" si="49"/>
        <v>0.25</v>
      </c>
      <c r="AP57" s="104"/>
      <c r="AQ57" s="104">
        <v>5</v>
      </c>
    </row>
    <row r="58" spans="2:43" ht="12.75">
      <c r="B58" s="104">
        <f ca="1" t="shared" si="13"/>
        <v>0.8064312263912898</v>
      </c>
      <c r="C58" s="104">
        <f t="shared" si="14"/>
        <v>62</v>
      </c>
      <c r="D58" s="104">
        <v>2</v>
      </c>
      <c r="E58" s="104">
        <v>3</v>
      </c>
      <c r="F58" s="105">
        <f t="shared" si="48"/>
        <v>0.6666666666666666</v>
      </c>
      <c r="G58" s="104"/>
      <c r="H58" s="104">
        <v>0</v>
      </c>
      <c r="J58" s="104">
        <f ca="1" t="shared" si="15"/>
        <v>0.9882331007301479</v>
      </c>
      <c r="K58" s="104">
        <f t="shared" si="16"/>
        <v>150</v>
      </c>
      <c r="L58" s="104">
        <v>2</v>
      </c>
      <c r="M58" s="104">
        <v>3</v>
      </c>
      <c r="N58" s="105">
        <f t="shared" si="47"/>
        <v>0.6666666666666666</v>
      </c>
      <c r="O58" s="104"/>
      <c r="P58" s="104">
        <v>0</v>
      </c>
      <c r="Q58" s="108"/>
      <c r="S58" s="106">
        <f ca="1" t="shared" si="17"/>
        <v>0.21933093053245933</v>
      </c>
      <c r="T58" s="106">
        <f t="shared" si="18"/>
        <v>32</v>
      </c>
      <c r="U58" s="106">
        <v>3</v>
      </c>
      <c r="V58" s="106">
        <v>4</v>
      </c>
      <c r="W58" s="107">
        <f t="shared" si="41"/>
        <v>0.75</v>
      </c>
      <c r="X58" s="106"/>
      <c r="Y58" s="106">
        <v>-1</v>
      </c>
      <c r="AB58" s="104">
        <f ca="1" t="shared" si="42"/>
        <v>0.2068228028536443</v>
      </c>
      <c r="AC58" s="104">
        <f t="shared" si="19"/>
        <v>15</v>
      </c>
      <c r="AD58" s="104">
        <v>3</v>
      </c>
      <c r="AE58" s="104">
        <v>4</v>
      </c>
      <c r="AF58" s="105">
        <f t="shared" si="43"/>
        <v>0.75</v>
      </c>
      <c r="AG58" s="104"/>
      <c r="AH58" s="104">
        <v>-1</v>
      </c>
      <c r="AK58" s="104">
        <f ca="1" t="shared" si="20"/>
        <v>0.9393735061536717</v>
      </c>
      <c r="AL58" s="104">
        <f t="shared" si="21"/>
        <v>387</v>
      </c>
      <c r="AM58" s="104">
        <v>2</v>
      </c>
      <c r="AN58" s="104">
        <v>3</v>
      </c>
      <c r="AO58" s="105">
        <f t="shared" si="49"/>
        <v>0.6666666666666666</v>
      </c>
      <c r="AP58" s="104"/>
      <c r="AQ58" s="104">
        <v>0</v>
      </c>
    </row>
    <row r="59" spans="2:43" ht="12.75">
      <c r="B59" s="104">
        <f ca="1" t="shared" si="13"/>
        <v>0.5123181351871322</v>
      </c>
      <c r="C59" s="104">
        <f t="shared" si="14"/>
        <v>34</v>
      </c>
      <c r="D59" s="104">
        <v>2</v>
      </c>
      <c r="E59" s="104">
        <v>5</v>
      </c>
      <c r="F59" s="105">
        <f t="shared" si="48"/>
        <v>0.4</v>
      </c>
      <c r="G59" s="104"/>
      <c r="H59" s="104">
        <v>0</v>
      </c>
      <c r="J59" s="104">
        <f ca="1" t="shared" si="15"/>
        <v>0.9777650871054304</v>
      </c>
      <c r="K59" s="104">
        <f t="shared" si="16"/>
        <v>147</v>
      </c>
      <c r="L59" s="104">
        <v>2</v>
      </c>
      <c r="M59" s="104">
        <v>5</v>
      </c>
      <c r="N59" s="105">
        <f t="shared" si="47"/>
        <v>0.4</v>
      </c>
      <c r="O59" s="104"/>
      <c r="P59" s="104">
        <v>0</v>
      </c>
      <c r="Q59" s="108"/>
      <c r="S59" s="106">
        <f ca="1" t="shared" si="17"/>
        <v>0.6373010317094103</v>
      </c>
      <c r="T59" s="106">
        <f t="shared" si="18"/>
        <v>80</v>
      </c>
      <c r="U59" s="106">
        <v>3</v>
      </c>
      <c r="V59" s="106">
        <v>5</v>
      </c>
      <c r="W59" s="107">
        <f t="shared" si="41"/>
        <v>0.6</v>
      </c>
      <c r="X59" s="106"/>
      <c r="Y59" s="106">
        <v>-1</v>
      </c>
      <c r="AB59" s="104">
        <f ca="1" t="shared" si="42"/>
        <v>0.35708586705923473</v>
      </c>
      <c r="AC59" s="104">
        <f t="shared" si="19"/>
        <v>27</v>
      </c>
      <c r="AD59" s="104">
        <v>3</v>
      </c>
      <c r="AE59" s="104">
        <v>5</v>
      </c>
      <c r="AF59" s="105">
        <f t="shared" si="43"/>
        <v>0.6</v>
      </c>
      <c r="AG59" s="104"/>
      <c r="AH59" s="104">
        <v>-1</v>
      </c>
      <c r="AK59" s="104">
        <f ca="1" t="shared" si="20"/>
        <v>0.8517187239640172</v>
      </c>
      <c r="AL59" s="104">
        <f t="shared" si="21"/>
        <v>350</v>
      </c>
      <c r="AM59" s="104">
        <v>2</v>
      </c>
      <c r="AN59" s="104">
        <v>5</v>
      </c>
      <c r="AO59" s="105">
        <f t="shared" si="49"/>
        <v>0.4</v>
      </c>
      <c r="AP59" s="104"/>
      <c r="AQ59" s="104">
        <v>0</v>
      </c>
    </row>
    <row r="60" spans="2:43" ht="12.75">
      <c r="B60" s="104">
        <f ca="1" t="shared" si="13"/>
        <v>0.2790148820496894</v>
      </c>
      <c r="C60" s="104">
        <f t="shared" si="14"/>
        <v>19</v>
      </c>
      <c r="D60" s="104">
        <v>2</v>
      </c>
      <c r="E60" s="104">
        <v>7</v>
      </c>
      <c r="F60" s="105">
        <f t="shared" si="48"/>
        <v>0.2857142857142857</v>
      </c>
      <c r="G60" s="104"/>
      <c r="H60" s="104">
        <v>0</v>
      </c>
      <c r="J60" s="104">
        <f ca="1" t="shared" si="15"/>
        <v>0.0010967914634401055</v>
      </c>
      <c r="K60" s="104">
        <f t="shared" si="16"/>
        <v>2</v>
      </c>
      <c r="L60" s="104">
        <v>2</v>
      </c>
      <c r="M60" s="104">
        <v>7</v>
      </c>
      <c r="N60" s="105">
        <f t="shared" si="47"/>
        <v>0.2857142857142857</v>
      </c>
      <c r="O60" s="104"/>
      <c r="P60" s="104">
        <v>0</v>
      </c>
      <c r="Q60" s="108"/>
      <c r="S60" s="106">
        <f ca="1" t="shared" si="17"/>
        <v>0.8291776732160916</v>
      </c>
      <c r="T60" s="106">
        <f t="shared" si="18"/>
        <v>105</v>
      </c>
      <c r="U60" s="106">
        <v>3</v>
      </c>
      <c r="V60" s="106">
        <v>7</v>
      </c>
      <c r="W60" s="107">
        <f t="shared" si="41"/>
        <v>0.42857142857142855</v>
      </c>
      <c r="X60" s="106"/>
      <c r="Y60" s="106">
        <v>-1</v>
      </c>
      <c r="AB60" s="104">
        <f ca="1" t="shared" si="42"/>
        <v>0.4860565912144672</v>
      </c>
      <c r="AC60" s="104">
        <f t="shared" si="19"/>
        <v>34</v>
      </c>
      <c r="AD60" s="104">
        <v>3</v>
      </c>
      <c r="AE60" s="104">
        <v>7</v>
      </c>
      <c r="AF60" s="105">
        <f t="shared" si="43"/>
        <v>0.42857142857142855</v>
      </c>
      <c r="AG60" s="104"/>
      <c r="AH60" s="104">
        <v>-1</v>
      </c>
      <c r="AK60" s="104">
        <f ca="1" t="shared" si="20"/>
        <v>0.22278740631916438</v>
      </c>
      <c r="AL60" s="104">
        <f t="shared" si="21"/>
        <v>86</v>
      </c>
      <c r="AM60" s="104">
        <v>2</v>
      </c>
      <c r="AN60" s="104">
        <v>7</v>
      </c>
      <c r="AO60" s="105">
        <f t="shared" si="49"/>
        <v>0.2857142857142857</v>
      </c>
      <c r="AP60" s="104"/>
      <c r="AQ60" s="104">
        <v>0</v>
      </c>
    </row>
    <row r="61" spans="2:43" ht="12.75">
      <c r="B61" s="104">
        <f ca="1" t="shared" si="13"/>
        <v>0.8210057133687547</v>
      </c>
      <c r="C61" s="104">
        <f t="shared" si="14"/>
        <v>65</v>
      </c>
      <c r="D61" s="104">
        <v>2</v>
      </c>
      <c r="E61" s="104">
        <v>3</v>
      </c>
      <c r="F61" s="105">
        <f t="shared" si="48"/>
        <v>0.6666666666666666</v>
      </c>
      <c r="G61" s="104"/>
      <c r="H61" s="104">
        <v>1</v>
      </c>
      <c r="J61" s="104">
        <f ca="1" t="shared" si="15"/>
        <v>0.18382911275614333</v>
      </c>
      <c r="K61" s="104">
        <f t="shared" si="16"/>
        <v>34</v>
      </c>
      <c r="L61" s="104">
        <v>2</v>
      </c>
      <c r="M61" s="104">
        <v>3</v>
      </c>
      <c r="N61" s="105">
        <f t="shared" si="47"/>
        <v>0.6666666666666666</v>
      </c>
      <c r="O61" s="104"/>
      <c r="P61" s="104">
        <v>1</v>
      </c>
      <c r="Q61" s="108"/>
      <c r="S61" s="106">
        <f ca="1" t="shared" si="17"/>
        <v>0.023232923879341616</v>
      </c>
      <c r="T61" s="106">
        <f t="shared" si="18"/>
        <v>5</v>
      </c>
      <c r="U61" s="106">
        <v>3</v>
      </c>
      <c r="V61" s="106">
        <v>4</v>
      </c>
      <c r="W61" s="107">
        <f t="shared" si="41"/>
        <v>0.75</v>
      </c>
      <c r="X61" s="106"/>
      <c r="Y61" s="106">
        <v>-2</v>
      </c>
      <c r="AB61" s="104">
        <f ca="1" t="shared" si="42"/>
        <v>0.5915188441144574</v>
      </c>
      <c r="AC61" s="104">
        <f t="shared" si="19"/>
        <v>40</v>
      </c>
      <c r="AD61" s="104">
        <v>3</v>
      </c>
      <c r="AE61" s="104">
        <v>4</v>
      </c>
      <c r="AF61" s="105">
        <f t="shared" si="43"/>
        <v>0.75</v>
      </c>
      <c r="AG61" s="104"/>
      <c r="AH61" s="104">
        <v>-2</v>
      </c>
      <c r="AK61" s="104">
        <f ca="1" t="shared" si="20"/>
        <v>0.4198182435713127</v>
      </c>
      <c r="AL61" s="104">
        <f t="shared" si="21"/>
        <v>175</v>
      </c>
      <c r="AM61" s="104">
        <v>2</v>
      </c>
      <c r="AN61" s="104">
        <v>3</v>
      </c>
      <c r="AO61" s="105">
        <f t="shared" si="49"/>
        <v>0.6666666666666666</v>
      </c>
      <c r="AP61" s="104"/>
      <c r="AQ61" s="104">
        <v>1</v>
      </c>
    </row>
    <row r="62" spans="2:43" ht="12.75">
      <c r="B62" s="104">
        <f ca="1" t="shared" si="13"/>
        <v>0.9135870837904054</v>
      </c>
      <c r="C62" s="104">
        <f t="shared" si="14"/>
        <v>71</v>
      </c>
      <c r="D62" s="104">
        <v>2</v>
      </c>
      <c r="E62" s="104">
        <v>5</v>
      </c>
      <c r="F62" s="105">
        <f t="shared" si="48"/>
        <v>0.4</v>
      </c>
      <c r="G62" s="104"/>
      <c r="H62" s="104">
        <v>1</v>
      </c>
      <c r="J62" s="104">
        <f ca="1" t="shared" si="15"/>
        <v>0.34415187451385343</v>
      </c>
      <c r="K62" s="104">
        <f t="shared" si="16"/>
        <v>58</v>
      </c>
      <c r="L62" s="104">
        <v>2</v>
      </c>
      <c r="M62" s="104">
        <v>5</v>
      </c>
      <c r="N62" s="105">
        <f t="shared" si="47"/>
        <v>0.4</v>
      </c>
      <c r="O62" s="104"/>
      <c r="P62" s="104">
        <v>1</v>
      </c>
      <c r="Q62" s="108"/>
      <c r="S62" s="106">
        <f ca="1" t="shared" si="17"/>
        <v>0.6382370232947743</v>
      </c>
      <c r="T62" s="106">
        <f t="shared" si="18"/>
        <v>81</v>
      </c>
      <c r="U62" s="106">
        <v>3</v>
      </c>
      <c r="V62" s="106">
        <v>5</v>
      </c>
      <c r="W62" s="107">
        <f t="shared" si="41"/>
        <v>0.6</v>
      </c>
      <c r="X62" s="106"/>
      <c r="Y62" s="106">
        <v>-2</v>
      </c>
      <c r="AB62" s="104">
        <f ca="1" t="shared" si="42"/>
        <v>0.8220610843133267</v>
      </c>
      <c r="AC62" s="104">
        <f t="shared" si="19"/>
        <v>51</v>
      </c>
      <c r="AD62" s="104">
        <v>3</v>
      </c>
      <c r="AE62" s="104">
        <v>5</v>
      </c>
      <c r="AF62" s="105">
        <f t="shared" si="43"/>
        <v>0.6</v>
      </c>
      <c r="AG62" s="104"/>
      <c r="AH62" s="104">
        <v>-2</v>
      </c>
      <c r="AK62" s="104">
        <f ca="1" t="shared" si="20"/>
        <v>0.26641516470545246</v>
      </c>
      <c r="AL62" s="104">
        <f t="shared" si="21"/>
        <v>107</v>
      </c>
      <c r="AM62" s="104">
        <v>2</v>
      </c>
      <c r="AN62" s="104">
        <v>5</v>
      </c>
      <c r="AO62" s="105">
        <f t="shared" si="49"/>
        <v>0.4</v>
      </c>
      <c r="AP62" s="104"/>
      <c r="AQ62" s="104">
        <v>1</v>
      </c>
    </row>
    <row r="63" spans="2:43" ht="12.75">
      <c r="B63" s="104">
        <f ca="1" t="shared" si="13"/>
        <v>0.7170254351049101</v>
      </c>
      <c r="C63" s="104">
        <f t="shared" si="14"/>
        <v>54</v>
      </c>
      <c r="D63" s="104">
        <v>2</v>
      </c>
      <c r="E63" s="104">
        <v>7</v>
      </c>
      <c r="F63" s="105">
        <f t="shared" si="48"/>
        <v>0.2857142857142857</v>
      </c>
      <c r="G63" s="104"/>
      <c r="H63" s="104">
        <v>1</v>
      </c>
      <c r="J63" s="104">
        <f ca="1" t="shared" si="15"/>
        <v>0.20534307376599514</v>
      </c>
      <c r="K63" s="104">
        <f t="shared" si="16"/>
        <v>38</v>
      </c>
      <c r="L63" s="104">
        <v>2</v>
      </c>
      <c r="M63" s="104">
        <v>7</v>
      </c>
      <c r="N63" s="105">
        <f t="shared" si="47"/>
        <v>0.2857142857142857</v>
      </c>
      <c r="O63" s="104"/>
      <c r="P63" s="104">
        <v>1</v>
      </c>
      <c r="Q63" s="108"/>
      <c r="S63" s="106">
        <f ca="1" t="shared" si="17"/>
        <v>0.49863180672011564</v>
      </c>
      <c r="T63" s="106">
        <f t="shared" si="18"/>
        <v>67</v>
      </c>
      <c r="U63" s="106">
        <v>3</v>
      </c>
      <c r="V63" s="106">
        <v>7</v>
      </c>
      <c r="W63" s="107">
        <f t="shared" si="41"/>
        <v>0.42857142857142855</v>
      </c>
      <c r="X63" s="106"/>
      <c r="Y63" s="106">
        <v>-2</v>
      </c>
      <c r="AB63" s="104">
        <f ca="1" t="shared" si="42"/>
        <v>0.08771359660535882</v>
      </c>
      <c r="AC63" s="104">
        <f t="shared" si="19"/>
        <v>3</v>
      </c>
      <c r="AD63" s="104">
        <v>3</v>
      </c>
      <c r="AE63" s="104">
        <v>7</v>
      </c>
      <c r="AF63" s="105">
        <f t="shared" si="43"/>
        <v>0.42857142857142855</v>
      </c>
      <c r="AG63" s="104"/>
      <c r="AH63" s="104">
        <v>-2</v>
      </c>
      <c r="AK63" s="104">
        <f ca="1" t="shared" si="20"/>
        <v>0.7172438825235641</v>
      </c>
      <c r="AL63" s="104">
        <f t="shared" si="21"/>
        <v>297</v>
      </c>
      <c r="AM63" s="104">
        <v>2</v>
      </c>
      <c r="AN63" s="104">
        <v>7</v>
      </c>
      <c r="AO63" s="105">
        <f t="shared" si="49"/>
        <v>0.2857142857142857</v>
      </c>
      <c r="AP63" s="104"/>
      <c r="AQ63" s="104">
        <v>1</v>
      </c>
    </row>
    <row r="64" spans="2:43" ht="12.75">
      <c r="B64" s="104">
        <f ca="1" t="shared" si="13"/>
        <v>0.9786198875558532</v>
      </c>
      <c r="C64" s="104">
        <f t="shared" si="14"/>
        <v>76</v>
      </c>
      <c r="D64" s="104">
        <v>2</v>
      </c>
      <c r="E64" s="104">
        <v>3</v>
      </c>
      <c r="F64" s="105">
        <f t="shared" si="48"/>
        <v>0.6666666666666666</v>
      </c>
      <c r="G64" s="104"/>
      <c r="H64" s="104">
        <v>2</v>
      </c>
      <c r="J64" s="104">
        <f ca="1" t="shared" si="15"/>
        <v>0.84408112834646</v>
      </c>
      <c r="K64" s="104">
        <f t="shared" si="16"/>
        <v>128</v>
      </c>
      <c r="L64" s="104">
        <v>2</v>
      </c>
      <c r="M64" s="104">
        <v>3</v>
      </c>
      <c r="N64" s="105">
        <f t="shared" si="47"/>
        <v>0.6666666666666666</v>
      </c>
      <c r="O64" s="104"/>
      <c r="P64" s="104">
        <v>2</v>
      </c>
      <c r="Q64" s="108"/>
      <c r="S64" s="106">
        <f ca="1" t="shared" si="17"/>
        <v>0.6606421752636491</v>
      </c>
      <c r="T64" s="106">
        <f t="shared" si="18"/>
        <v>84</v>
      </c>
      <c r="U64" s="106">
        <v>3</v>
      </c>
      <c r="V64" s="106">
        <v>4</v>
      </c>
      <c r="W64" s="107">
        <f t="shared" si="41"/>
        <v>0.75</v>
      </c>
      <c r="X64" s="106"/>
      <c r="Y64" s="106">
        <v>-3</v>
      </c>
      <c r="AB64" s="104">
        <f ca="1" t="shared" si="42"/>
        <v>0.1674691554999077</v>
      </c>
      <c r="AC64" s="104">
        <f t="shared" si="19"/>
        <v>10</v>
      </c>
      <c r="AD64" s="104">
        <v>3</v>
      </c>
      <c r="AE64" s="104">
        <v>4</v>
      </c>
      <c r="AF64" s="105">
        <f t="shared" si="43"/>
        <v>0.75</v>
      </c>
      <c r="AG64" s="104"/>
      <c r="AH64" s="104">
        <v>-3</v>
      </c>
      <c r="AK64" s="104">
        <f ca="1" t="shared" si="20"/>
        <v>0.408036831381132</v>
      </c>
      <c r="AL64" s="104">
        <f t="shared" si="21"/>
        <v>168</v>
      </c>
      <c r="AM64" s="104">
        <v>2</v>
      </c>
      <c r="AN64" s="104">
        <v>3</v>
      </c>
      <c r="AO64" s="105">
        <f t="shared" si="49"/>
        <v>0.6666666666666666</v>
      </c>
      <c r="AP64" s="104"/>
      <c r="AQ64" s="104">
        <v>2</v>
      </c>
    </row>
    <row r="65" spans="2:43" ht="12.75">
      <c r="B65" s="104">
        <f ca="1" t="shared" si="13"/>
        <v>0.033549166143300724</v>
      </c>
      <c r="C65" s="104">
        <f t="shared" si="14"/>
        <v>1</v>
      </c>
      <c r="D65" s="104">
        <v>2</v>
      </c>
      <c r="E65" s="104">
        <v>5</v>
      </c>
      <c r="F65" s="105">
        <f t="shared" si="48"/>
        <v>0.4</v>
      </c>
      <c r="G65" s="104"/>
      <c r="H65" s="104">
        <v>2</v>
      </c>
      <c r="J65" s="104">
        <f ca="1" t="shared" si="15"/>
        <v>0.444754702773249</v>
      </c>
      <c r="K65" s="104">
        <f t="shared" si="16"/>
        <v>80</v>
      </c>
      <c r="L65" s="104">
        <v>2</v>
      </c>
      <c r="M65" s="104">
        <v>5</v>
      </c>
      <c r="N65" s="105">
        <f t="shared" si="47"/>
        <v>0.4</v>
      </c>
      <c r="O65" s="104"/>
      <c r="P65" s="104">
        <v>2</v>
      </c>
      <c r="Q65" s="108"/>
      <c r="S65" s="106">
        <f ca="1" t="shared" si="17"/>
        <v>0.8651713167572355</v>
      </c>
      <c r="T65" s="106">
        <f t="shared" si="18"/>
        <v>112</v>
      </c>
      <c r="U65" s="106">
        <v>3</v>
      </c>
      <c r="V65" s="106">
        <v>5</v>
      </c>
      <c r="W65" s="107">
        <f t="shared" si="41"/>
        <v>0.6</v>
      </c>
      <c r="X65" s="106"/>
      <c r="Y65" s="106">
        <v>-3</v>
      </c>
      <c r="AB65" s="104">
        <f ca="1" t="shared" si="42"/>
        <v>0.20545065945284158</v>
      </c>
      <c r="AC65" s="104">
        <f t="shared" si="19"/>
        <v>14</v>
      </c>
      <c r="AD65" s="104">
        <v>3</v>
      </c>
      <c r="AE65" s="104">
        <v>5</v>
      </c>
      <c r="AF65" s="105">
        <f t="shared" si="43"/>
        <v>0.6</v>
      </c>
      <c r="AG65" s="104"/>
      <c r="AH65" s="104">
        <v>-3</v>
      </c>
      <c r="AK65" s="104">
        <f ca="1" t="shared" si="20"/>
        <v>0.5854834546652994</v>
      </c>
      <c r="AL65" s="104">
        <f t="shared" si="21"/>
        <v>244</v>
      </c>
      <c r="AM65" s="104">
        <v>2</v>
      </c>
      <c r="AN65" s="104">
        <v>5</v>
      </c>
      <c r="AO65" s="105">
        <f t="shared" si="49"/>
        <v>0.4</v>
      </c>
      <c r="AP65" s="104"/>
      <c r="AQ65" s="104">
        <v>2</v>
      </c>
    </row>
    <row r="66" spans="2:43" ht="12.75">
      <c r="B66" s="104">
        <f ca="1" t="shared" si="13"/>
        <v>0.5424948073261051</v>
      </c>
      <c r="C66" s="104">
        <f t="shared" si="14"/>
        <v>39</v>
      </c>
      <c r="D66" s="104">
        <v>2</v>
      </c>
      <c r="E66" s="104">
        <v>7</v>
      </c>
      <c r="F66" s="105">
        <f t="shared" si="48"/>
        <v>0.2857142857142857</v>
      </c>
      <c r="G66" s="104"/>
      <c r="H66" s="104">
        <v>2</v>
      </c>
      <c r="J66" s="104">
        <f ca="1" t="shared" si="15"/>
        <v>0.45422282248788637</v>
      </c>
      <c r="K66" s="104">
        <f t="shared" si="16"/>
        <v>82</v>
      </c>
      <c r="L66" s="104">
        <v>2</v>
      </c>
      <c r="M66" s="104">
        <v>7</v>
      </c>
      <c r="N66" s="105">
        <f t="shared" si="47"/>
        <v>0.2857142857142857</v>
      </c>
      <c r="O66" s="104"/>
      <c r="P66" s="104">
        <v>2</v>
      </c>
      <c r="Q66" s="108"/>
      <c r="S66" s="106">
        <f ca="1" t="shared" si="17"/>
        <v>0.9556925855171405</v>
      </c>
      <c r="T66" s="106">
        <f t="shared" si="18"/>
        <v>121</v>
      </c>
      <c r="U66" s="106">
        <v>3</v>
      </c>
      <c r="V66" s="106">
        <v>4</v>
      </c>
      <c r="W66" s="107">
        <f t="shared" si="41"/>
        <v>0.75</v>
      </c>
      <c r="X66" s="106"/>
      <c r="Y66" s="106">
        <v>-4</v>
      </c>
      <c r="AB66" s="104">
        <f ca="1" t="shared" si="42"/>
        <v>0.36738335978308356</v>
      </c>
      <c r="AC66" s="104">
        <f t="shared" si="19"/>
        <v>30</v>
      </c>
      <c r="AD66" s="104">
        <v>3</v>
      </c>
      <c r="AE66" s="104">
        <v>4</v>
      </c>
      <c r="AF66" s="105">
        <f t="shared" si="43"/>
        <v>0.75</v>
      </c>
      <c r="AG66" s="104"/>
      <c r="AH66" s="104">
        <v>-4</v>
      </c>
      <c r="AK66" s="104">
        <f ca="1" t="shared" si="20"/>
        <v>0.017198495273704317</v>
      </c>
      <c r="AL66" s="104">
        <f t="shared" si="21"/>
        <v>8</v>
      </c>
      <c r="AM66" s="104">
        <v>2</v>
      </c>
      <c r="AN66" s="104">
        <v>7</v>
      </c>
      <c r="AO66" s="105">
        <f t="shared" si="49"/>
        <v>0.2857142857142857</v>
      </c>
      <c r="AP66" s="104"/>
      <c r="AQ66" s="104">
        <v>2</v>
      </c>
    </row>
    <row r="67" spans="2:43" ht="12.75">
      <c r="B67" s="104">
        <f ca="1" t="shared" si="13"/>
        <v>0.28248236582009767</v>
      </c>
      <c r="C67" s="104">
        <f t="shared" si="14"/>
        <v>21</v>
      </c>
      <c r="D67" s="104">
        <v>2</v>
      </c>
      <c r="E67" s="104">
        <v>3</v>
      </c>
      <c r="F67" s="105">
        <f t="shared" si="48"/>
        <v>0.6666666666666666</v>
      </c>
      <c r="G67" s="104"/>
      <c r="H67" s="104">
        <v>3</v>
      </c>
      <c r="J67" s="104">
        <f ca="1" t="shared" si="15"/>
        <v>0.16861746352682427</v>
      </c>
      <c r="K67" s="104">
        <f t="shared" si="16"/>
        <v>30</v>
      </c>
      <c r="L67" s="104">
        <v>2</v>
      </c>
      <c r="M67" s="104">
        <v>3</v>
      </c>
      <c r="N67" s="105">
        <f t="shared" si="47"/>
        <v>0.6666666666666666</v>
      </c>
      <c r="O67" s="104"/>
      <c r="P67" s="104">
        <v>3</v>
      </c>
      <c r="Q67" s="108"/>
      <c r="S67" s="106">
        <f ca="1" t="shared" si="17"/>
        <v>0.675102903920952</v>
      </c>
      <c r="T67" s="106">
        <f t="shared" si="18"/>
        <v>87</v>
      </c>
      <c r="U67" s="106">
        <v>4</v>
      </c>
      <c r="V67" s="106">
        <v>5</v>
      </c>
      <c r="W67" s="107">
        <f t="shared" si="41"/>
        <v>0.8</v>
      </c>
      <c r="X67" s="106"/>
      <c r="Y67" s="106">
        <v>-1</v>
      </c>
      <c r="AB67" s="104">
        <f ca="1" t="shared" si="42"/>
        <v>0.3110268551168254</v>
      </c>
      <c r="AC67" s="104">
        <f t="shared" si="19"/>
        <v>24</v>
      </c>
      <c r="AD67" s="104">
        <v>4</v>
      </c>
      <c r="AE67" s="104">
        <v>5</v>
      </c>
      <c r="AF67" s="105">
        <f t="shared" si="43"/>
        <v>0.8</v>
      </c>
      <c r="AG67" s="104"/>
      <c r="AH67" s="104">
        <v>-1</v>
      </c>
      <c r="AK67" s="104">
        <f ca="1" t="shared" si="20"/>
        <v>0.869724334015987</v>
      </c>
      <c r="AL67" s="104">
        <f t="shared" si="21"/>
        <v>357</v>
      </c>
      <c r="AM67" s="104">
        <v>2</v>
      </c>
      <c r="AN67" s="104">
        <v>3</v>
      </c>
      <c r="AO67" s="105">
        <f t="shared" si="49"/>
        <v>0.6666666666666666</v>
      </c>
      <c r="AP67" s="104"/>
      <c r="AQ67" s="104">
        <v>3</v>
      </c>
    </row>
    <row r="68" spans="2:43" ht="12.75">
      <c r="B68" s="104">
        <f ca="1" t="shared" si="13"/>
        <v>0.5187791908930173</v>
      </c>
      <c r="C68" s="104">
        <f t="shared" si="14"/>
        <v>36</v>
      </c>
      <c r="D68" s="104">
        <v>2</v>
      </c>
      <c r="E68" s="104">
        <v>5</v>
      </c>
      <c r="F68" s="105">
        <f t="shared" si="48"/>
        <v>0.4</v>
      </c>
      <c r="G68" s="104"/>
      <c r="H68" s="104">
        <v>3</v>
      </c>
      <c r="J68" s="104">
        <f ca="1" t="shared" si="15"/>
        <v>0.006800007315869383</v>
      </c>
      <c r="K68" s="104">
        <f t="shared" si="16"/>
        <v>6</v>
      </c>
      <c r="L68" s="104">
        <v>2</v>
      </c>
      <c r="M68" s="104">
        <v>5</v>
      </c>
      <c r="N68" s="105">
        <f t="shared" si="47"/>
        <v>0.4</v>
      </c>
      <c r="O68" s="104"/>
      <c r="P68" s="104">
        <v>3</v>
      </c>
      <c r="Q68" s="108"/>
      <c r="S68" s="106">
        <f ca="1" t="shared" si="17"/>
        <v>0.23823348590800641</v>
      </c>
      <c r="T68" s="106">
        <f t="shared" si="18"/>
        <v>35</v>
      </c>
      <c r="U68" s="106">
        <v>4</v>
      </c>
      <c r="V68" s="106">
        <v>7</v>
      </c>
      <c r="W68" s="107">
        <f t="shared" si="41"/>
        <v>0.5714285714285714</v>
      </c>
      <c r="X68" s="106"/>
      <c r="Y68" s="106">
        <v>-1</v>
      </c>
      <c r="AB68" s="104">
        <f ca="1" t="shared" si="42"/>
        <v>0.5189900370762628</v>
      </c>
      <c r="AC68" s="104">
        <f t="shared" si="19"/>
        <v>37</v>
      </c>
      <c r="AD68" s="104">
        <v>4</v>
      </c>
      <c r="AE68" s="104">
        <v>7</v>
      </c>
      <c r="AF68" s="105">
        <f t="shared" si="43"/>
        <v>0.5714285714285714</v>
      </c>
      <c r="AG68" s="104"/>
      <c r="AH68" s="104">
        <v>-1</v>
      </c>
      <c r="AK68" s="104">
        <f ca="1" t="shared" si="20"/>
        <v>0.572137404283221</v>
      </c>
      <c r="AL68" s="104">
        <f t="shared" si="21"/>
        <v>240</v>
      </c>
      <c r="AM68" s="104">
        <v>2</v>
      </c>
      <c r="AN68" s="104">
        <v>5</v>
      </c>
      <c r="AO68" s="105">
        <f t="shared" si="49"/>
        <v>0.4</v>
      </c>
      <c r="AP68" s="104"/>
      <c r="AQ68" s="104">
        <v>3</v>
      </c>
    </row>
    <row r="69" spans="2:43" ht="12.75">
      <c r="B69" s="104">
        <f ca="1" t="shared" si="13"/>
        <v>0.20539403748406326</v>
      </c>
      <c r="C69" s="104">
        <f t="shared" si="14"/>
        <v>11</v>
      </c>
      <c r="D69" s="104">
        <v>3</v>
      </c>
      <c r="E69" s="104">
        <v>4</v>
      </c>
      <c r="F69" s="105">
        <f aca="true" t="shared" si="50" ref="F69:F80">D69/E69</f>
        <v>0.75</v>
      </c>
      <c r="G69" s="104"/>
      <c r="H69" s="104">
        <v>0</v>
      </c>
      <c r="J69" s="104">
        <f ca="1" t="shared" si="15"/>
        <v>0.734533434354403</v>
      </c>
      <c r="K69" s="104">
        <f t="shared" si="16"/>
        <v>111</v>
      </c>
      <c r="L69" s="104">
        <v>3</v>
      </c>
      <c r="M69" s="104">
        <v>4</v>
      </c>
      <c r="N69" s="105">
        <f t="shared" si="47"/>
        <v>0.75</v>
      </c>
      <c r="O69" s="104"/>
      <c r="P69" s="104">
        <v>0</v>
      </c>
      <c r="Q69" s="108"/>
      <c r="S69" s="106">
        <f ca="1" t="shared" si="17"/>
        <v>0.4549519989586752</v>
      </c>
      <c r="T69" s="106">
        <f t="shared" si="18"/>
        <v>62</v>
      </c>
      <c r="U69" s="106">
        <v>4</v>
      </c>
      <c r="V69" s="106">
        <v>5</v>
      </c>
      <c r="W69" s="107">
        <f t="shared" si="41"/>
        <v>0.8</v>
      </c>
      <c r="X69" s="106"/>
      <c r="Y69" s="106">
        <v>-2</v>
      </c>
      <c r="AB69" s="104">
        <f ca="1" t="shared" si="42"/>
        <v>0.6781404687664161</v>
      </c>
      <c r="AC69" s="104">
        <f t="shared" si="19"/>
        <v>44</v>
      </c>
      <c r="AD69" s="104">
        <v>4</v>
      </c>
      <c r="AE69" s="104">
        <v>5</v>
      </c>
      <c r="AF69" s="105">
        <f t="shared" si="43"/>
        <v>0.8</v>
      </c>
      <c r="AG69" s="104"/>
      <c r="AH69" s="104">
        <v>-2</v>
      </c>
      <c r="AK69" s="104">
        <f ca="1" t="shared" si="20"/>
        <v>0.9806501818617126</v>
      </c>
      <c r="AL69" s="104">
        <f t="shared" si="21"/>
        <v>404</v>
      </c>
      <c r="AM69" s="104">
        <v>3</v>
      </c>
      <c r="AN69" s="104">
        <v>4</v>
      </c>
      <c r="AO69" s="105">
        <f aca="true" t="shared" si="51" ref="AO69:AO80">AM69/AN69</f>
        <v>0.75</v>
      </c>
      <c r="AP69" s="104"/>
      <c r="AQ69" s="104">
        <v>0</v>
      </c>
    </row>
    <row r="70" spans="2:43" ht="12.75">
      <c r="B70" s="104">
        <f ca="1" t="shared" si="13"/>
        <v>0.9609520209776541</v>
      </c>
      <c r="C70" s="104">
        <f t="shared" si="14"/>
        <v>75</v>
      </c>
      <c r="D70" s="104">
        <v>3</v>
      </c>
      <c r="E70" s="104">
        <v>5</v>
      </c>
      <c r="F70" s="105">
        <f t="shared" si="50"/>
        <v>0.6</v>
      </c>
      <c r="G70" s="104"/>
      <c r="H70" s="104">
        <v>0</v>
      </c>
      <c r="J70" s="104">
        <f ca="1" t="shared" si="15"/>
        <v>0.049061585563656473</v>
      </c>
      <c r="K70" s="104">
        <f t="shared" si="16"/>
        <v>13</v>
      </c>
      <c r="L70" s="104">
        <v>3</v>
      </c>
      <c r="M70" s="104">
        <v>5</v>
      </c>
      <c r="N70" s="105">
        <f t="shared" si="47"/>
        <v>0.6</v>
      </c>
      <c r="O70" s="104"/>
      <c r="P70" s="104">
        <v>0</v>
      </c>
      <c r="Q70" s="108"/>
      <c r="S70" s="106">
        <f ca="1" t="shared" si="17"/>
        <v>0.23530845226760833</v>
      </c>
      <c r="T70" s="106">
        <f t="shared" si="18"/>
        <v>34</v>
      </c>
      <c r="U70" s="106">
        <v>4</v>
      </c>
      <c r="V70" s="106">
        <v>7</v>
      </c>
      <c r="W70" s="107">
        <f t="shared" si="41"/>
        <v>0.5714285714285714</v>
      </c>
      <c r="X70" s="106"/>
      <c r="Y70" s="106">
        <v>-2</v>
      </c>
      <c r="AB70" s="104">
        <f ca="1" t="shared" si="42"/>
        <v>0.2925489147310385</v>
      </c>
      <c r="AC70" s="104">
        <f t="shared" si="19"/>
        <v>22</v>
      </c>
      <c r="AD70" s="104">
        <v>4</v>
      </c>
      <c r="AE70" s="104">
        <v>7</v>
      </c>
      <c r="AF70" s="105">
        <f t="shared" si="43"/>
        <v>0.5714285714285714</v>
      </c>
      <c r="AG70" s="104"/>
      <c r="AH70" s="104">
        <v>-2</v>
      </c>
      <c r="AK70" s="104">
        <f ca="1" t="shared" si="20"/>
        <v>0.04120882154306571</v>
      </c>
      <c r="AL70" s="104">
        <f t="shared" si="21"/>
        <v>16</v>
      </c>
      <c r="AM70" s="104">
        <v>3</v>
      </c>
      <c r="AN70" s="104">
        <v>5</v>
      </c>
      <c r="AO70" s="105">
        <f t="shared" si="51"/>
        <v>0.6</v>
      </c>
      <c r="AP70" s="104"/>
      <c r="AQ70" s="104">
        <v>0</v>
      </c>
    </row>
    <row r="71" spans="2:43" ht="12.75">
      <c r="B71" s="104">
        <f ca="1" t="shared" si="13"/>
        <v>0.9609269432276326</v>
      </c>
      <c r="C71" s="104">
        <f t="shared" si="14"/>
        <v>74</v>
      </c>
      <c r="D71" s="104">
        <v>3</v>
      </c>
      <c r="E71" s="104">
        <v>7</v>
      </c>
      <c r="F71" s="105">
        <f t="shared" si="50"/>
        <v>0.42857142857142855</v>
      </c>
      <c r="G71" s="104"/>
      <c r="H71" s="104">
        <v>0</v>
      </c>
      <c r="J71" s="104">
        <f ca="1" t="shared" si="15"/>
        <v>0.531088900329026</v>
      </c>
      <c r="K71" s="104">
        <f t="shared" si="16"/>
        <v>89</v>
      </c>
      <c r="L71" s="104">
        <v>3</v>
      </c>
      <c r="M71" s="104">
        <v>7</v>
      </c>
      <c r="N71" s="105">
        <f t="shared" si="47"/>
        <v>0.42857142857142855</v>
      </c>
      <c r="O71" s="104"/>
      <c r="P71" s="104">
        <v>0</v>
      </c>
      <c r="Q71" s="108"/>
      <c r="S71" s="106">
        <f ca="1" t="shared" si="17"/>
        <v>0.8528487754994538</v>
      </c>
      <c r="T71" s="106">
        <f t="shared" si="18"/>
        <v>108</v>
      </c>
      <c r="U71" s="106">
        <v>5</v>
      </c>
      <c r="V71" s="106">
        <v>6</v>
      </c>
      <c r="W71" s="107">
        <f t="shared" si="41"/>
        <v>0.8333333333333334</v>
      </c>
      <c r="X71" s="106"/>
      <c r="Y71" s="106">
        <v>-1</v>
      </c>
      <c r="AB71" s="104">
        <f ca="1" t="shared" si="42"/>
        <v>0.12169617805851995</v>
      </c>
      <c r="AC71" s="104">
        <f t="shared" si="19"/>
        <v>7</v>
      </c>
      <c r="AD71" s="104">
        <v>5</v>
      </c>
      <c r="AE71" s="104">
        <v>6</v>
      </c>
      <c r="AF71" s="105">
        <f t="shared" si="43"/>
        <v>0.8333333333333334</v>
      </c>
      <c r="AG71" s="104"/>
      <c r="AH71" s="104">
        <v>-1</v>
      </c>
      <c r="AK71" s="104">
        <f ca="1" t="shared" si="20"/>
        <v>0.6612851892631202</v>
      </c>
      <c r="AL71" s="104">
        <f t="shared" si="21"/>
        <v>277</v>
      </c>
      <c r="AM71" s="104">
        <v>3</v>
      </c>
      <c r="AN71" s="104">
        <v>7</v>
      </c>
      <c r="AO71" s="105">
        <f t="shared" si="51"/>
        <v>0.42857142857142855</v>
      </c>
      <c r="AP71" s="104"/>
      <c r="AQ71" s="104">
        <v>0</v>
      </c>
    </row>
    <row r="72" spans="2:43" ht="12.75">
      <c r="B72" s="104">
        <f ca="1" t="shared" si="13"/>
        <v>0.5540108979776965</v>
      </c>
      <c r="C72" s="104">
        <f t="shared" si="14"/>
        <v>40</v>
      </c>
      <c r="D72" s="104">
        <v>3</v>
      </c>
      <c r="E72" s="104">
        <v>4</v>
      </c>
      <c r="F72" s="105">
        <f t="shared" si="50"/>
        <v>0.75</v>
      </c>
      <c r="G72" s="104"/>
      <c r="H72" s="104">
        <v>1</v>
      </c>
      <c r="J72" s="104">
        <f ca="1" t="shared" si="15"/>
        <v>0.5622989497686586</v>
      </c>
      <c r="K72" s="104">
        <f t="shared" si="16"/>
        <v>93</v>
      </c>
      <c r="L72" s="104">
        <v>3</v>
      </c>
      <c r="M72" s="104">
        <v>4</v>
      </c>
      <c r="N72" s="105">
        <f t="shared" si="47"/>
        <v>0.75</v>
      </c>
      <c r="O72" s="104"/>
      <c r="P72" s="104">
        <v>1</v>
      </c>
      <c r="Q72" s="108"/>
      <c r="S72" s="106">
        <f ca="1" t="shared" si="17"/>
        <v>0.5024120194230521</v>
      </c>
      <c r="T72" s="106">
        <f t="shared" si="18"/>
        <v>68</v>
      </c>
      <c r="U72" s="106">
        <v>5</v>
      </c>
      <c r="V72" s="106">
        <v>7</v>
      </c>
      <c r="W72" s="107">
        <f t="shared" si="41"/>
        <v>0.7142857142857143</v>
      </c>
      <c r="X72" s="106"/>
      <c r="Y72" s="106">
        <v>-1</v>
      </c>
      <c r="AB72" s="104">
        <f ca="1" t="shared" si="42"/>
        <v>0.9314573169890399</v>
      </c>
      <c r="AC72" s="104">
        <f t="shared" si="19"/>
        <v>54</v>
      </c>
      <c r="AD72" s="104">
        <v>5</v>
      </c>
      <c r="AE72" s="104">
        <v>7</v>
      </c>
      <c r="AF72" s="105">
        <f t="shared" si="43"/>
        <v>0.7142857142857143</v>
      </c>
      <c r="AG72" s="104"/>
      <c r="AH72" s="104">
        <v>-1</v>
      </c>
      <c r="AK72" s="104">
        <f ca="1" t="shared" si="20"/>
        <v>0.41121782524624795</v>
      </c>
      <c r="AL72" s="104">
        <f t="shared" si="21"/>
        <v>171</v>
      </c>
      <c r="AM72" s="104">
        <v>3</v>
      </c>
      <c r="AN72" s="104">
        <v>4</v>
      </c>
      <c r="AO72" s="105">
        <f t="shared" si="51"/>
        <v>0.75</v>
      </c>
      <c r="AP72" s="104"/>
      <c r="AQ72" s="104">
        <v>1</v>
      </c>
    </row>
    <row r="73" spans="2:43" ht="12.75">
      <c r="B73" s="104">
        <f ca="1" t="shared" si="13"/>
        <v>0.5272113637315661</v>
      </c>
      <c r="C73" s="104">
        <f t="shared" si="14"/>
        <v>37</v>
      </c>
      <c r="D73" s="104">
        <v>3</v>
      </c>
      <c r="E73" s="104">
        <v>5</v>
      </c>
      <c r="F73" s="105">
        <f t="shared" si="50"/>
        <v>0.6</v>
      </c>
      <c r="G73" s="104"/>
      <c r="H73" s="104">
        <v>1</v>
      </c>
      <c r="J73" s="104">
        <f ca="1" t="shared" si="15"/>
        <v>0.6392607057093382</v>
      </c>
      <c r="K73" s="104">
        <f t="shared" si="16"/>
        <v>103</v>
      </c>
      <c r="L73" s="104">
        <v>3</v>
      </c>
      <c r="M73" s="104">
        <v>5</v>
      </c>
      <c r="N73" s="105">
        <f t="shared" si="47"/>
        <v>0.6</v>
      </c>
      <c r="O73" s="104"/>
      <c r="P73" s="104">
        <v>1</v>
      </c>
      <c r="Q73" s="108"/>
      <c r="S73" s="106">
        <f ca="1" t="shared" si="17"/>
        <v>0.5980398617637883</v>
      </c>
      <c r="T73" s="106">
        <f t="shared" si="18"/>
        <v>77</v>
      </c>
      <c r="U73" s="106">
        <v>-1</v>
      </c>
      <c r="V73" s="106">
        <v>2</v>
      </c>
      <c r="W73" s="107">
        <f t="shared" si="41"/>
        <v>-0.5</v>
      </c>
      <c r="X73" s="106"/>
      <c r="Y73" s="106">
        <v>0</v>
      </c>
      <c r="AK73" s="104">
        <f ca="1" t="shared" si="20"/>
        <v>0.5694177661796489</v>
      </c>
      <c r="AL73" s="104">
        <f t="shared" si="21"/>
        <v>238</v>
      </c>
      <c r="AM73" s="104">
        <v>3</v>
      </c>
      <c r="AN73" s="104">
        <v>5</v>
      </c>
      <c r="AO73" s="105">
        <f t="shared" si="51"/>
        <v>0.6</v>
      </c>
      <c r="AP73" s="104"/>
      <c r="AQ73" s="104">
        <v>1</v>
      </c>
    </row>
    <row r="74" spans="2:43" ht="12.75">
      <c r="B74" s="104">
        <f ca="1" t="shared" si="13"/>
        <v>0.8932302444812299</v>
      </c>
      <c r="C74" s="104">
        <f t="shared" si="14"/>
        <v>70</v>
      </c>
      <c r="D74" s="104">
        <v>3</v>
      </c>
      <c r="E74" s="104">
        <v>7</v>
      </c>
      <c r="F74" s="105">
        <f t="shared" si="50"/>
        <v>0.42857142857142855</v>
      </c>
      <c r="G74" s="104"/>
      <c r="H74" s="104">
        <v>1</v>
      </c>
      <c r="J74" s="104">
        <f ca="1" t="shared" si="15"/>
        <v>0.06664107993816692</v>
      </c>
      <c r="K74" s="104">
        <f t="shared" si="16"/>
        <v>16</v>
      </c>
      <c r="L74" s="104">
        <v>3</v>
      </c>
      <c r="M74" s="104">
        <v>7</v>
      </c>
      <c r="N74" s="105">
        <f t="shared" si="47"/>
        <v>0.42857142857142855</v>
      </c>
      <c r="O74" s="104"/>
      <c r="P74" s="104">
        <v>1</v>
      </c>
      <c r="Q74" s="108"/>
      <c r="S74" s="106">
        <f ca="1" t="shared" si="17"/>
        <v>0.6881067569264379</v>
      </c>
      <c r="T74" s="106">
        <f t="shared" si="18"/>
        <v>90</v>
      </c>
      <c r="U74" s="106">
        <v>-1</v>
      </c>
      <c r="V74" s="106">
        <v>3</v>
      </c>
      <c r="W74" s="107">
        <f aca="true" t="shared" si="52" ref="W74:W79">U74/V74</f>
        <v>-0.3333333333333333</v>
      </c>
      <c r="X74" s="106"/>
      <c r="Y74" s="106">
        <v>0</v>
      </c>
      <c r="AK74" s="104">
        <f ca="1" t="shared" si="20"/>
        <v>0.7491577768513507</v>
      </c>
      <c r="AL74" s="104">
        <f t="shared" si="21"/>
        <v>310</v>
      </c>
      <c r="AM74" s="104">
        <v>3</v>
      </c>
      <c r="AN74" s="104">
        <v>7</v>
      </c>
      <c r="AO74" s="105">
        <f t="shared" si="51"/>
        <v>0.42857142857142855</v>
      </c>
      <c r="AP74" s="104"/>
      <c r="AQ74" s="104">
        <v>1</v>
      </c>
    </row>
    <row r="75" spans="2:43" ht="12.75">
      <c r="B75" s="104">
        <f ca="1" t="shared" si="13"/>
        <v>0.8142600056365463</v>
      </c>
      <c r="C75" s="104">
        <f t="shared" si="14"/>
        <v>64</v>
      </c>
      <c r="D75" s="104">
        <v>3</v>
      </c>
      <c r="E75" s="104">
        <v>4</v>
      </c>
      <c r="F75" s="105">
        <f t="shared" si="50"/>
        <v>0.75</v>
      </c>
      <c r="G75" s="104"/>
      <c r="H75" s="104">
        <v>2</v>
      </c>
      <c r="J75" s="104">
        <f ca="1" t="shared" si="15"/>
        <v>0.13279267328981104</v>
      </c>
      <c r="K75" s="104">
        <f t="shared" si="16"/>
        <v>24</v>
      </c>
      <c r="L75" s="104">
        <v>3</v>
      </c>
      <c r="M75" s="104">
        <v>4</v>
      </c>
      <c r="N75" s="105">
        <f t="shared" si="47"/>
        <v>0.75</v>
      </c>
      <c r="O75" s="104"/>
      <c r="P75" s="104">
        <v>2</v>
      </c>
      <c r="Q75" s="108"/>
      <c r="S75" s="106">
        <f ca="1" t="shared" si="17"/>
        <v>0.7990900460359569</v>
      </c>
      <c r="T75" s="106">
        <f t="shared" si="18"/>
        <v>99</v>
      </c>
      <c r="U75" s="106">
        <v>-1</v>
      </c>
      <c r="V75" s="106">
        <v>4</v>
      </c>
      <c r="W75" s="107">
        <f t="shared" si="52"/>
        <v>-0.25</v>
      </c>
      <c r="X75" s="106"/>
      <c r="Y75" s="106">
        <v>0</v>
      </c>
      <c r="AK75" s="104">
        <f ca="1" t="shared" si="20"/>
        <v>0.842095074039567</v>
      </c>
      <c r="AL75" s="104">
        <f t="shared" si="21"/>
        <v>347</v>
      </c>
      <c r="AM75" s="104">
        <v>3</v>
      </c>
      <c r="AN75" s="104">
        <v>4</v>
      </c>
      <c r="AO75" s="105">
        <f t="shared" si="51"/>
        <v>0.75</v>
      </c>
      <c r="AP75" s="104"/>
      <c r="AQ75" s="104">
        <v>2</v>
      </c>
    </row>
    <row r="76" spans="2:43" ht="12.75">
      <c r="B76" s="104">
        <f ca="1" t="shared" si="13"/>
        <v>0.3005895122586235</v>
      </c>
      <c r="C76" s="104">
        <f t="shared" si="14"/>
        <v>22</v>
      </c>
      <c r="D76" s="104">
        <v>3</v>
      </c>
      <c r="E76" s="104">
        <v>5</v>
      </c>
      <c r="F76" s="105">
        <f t="shared" si="50"/>
        <v>0.6</v>
      </c>
      <c r="G76" s="104"/>
      <c r="H76" s="104">
        <v>2</v>
      </c>
      <c r="J76" s="104">
        <f ca="1" t="shared" si="15"/>
        <v>0.8636280459515657</v>
      </c>
      <c r="K76" s="104">
        <f t="shared" si="16"/>
        <v>129</v>
      </c>
      <c r="L76" s="104">
        <v>3</v>
      </c>
      <c r="M76" s="104">
        <v>5</v>
      </c>
      <c r="N76" s="105">
        <f t="shared" si="47"/>
        <v>0.6</v>
      </c>
      <c r="O76" s="104"/>
      <c r="P76" s="104">
        <v>2</v>
      </c>
      <c r="Q76" s="108"/>
      <c r="S76" s="106">
        <f ca="1" t="shared" si="17"/>
        <v>0.9438383287004264</v>
      </c>
      <c r="T76" s="106">
        <f t="shared" si="18"/>
        <v>119</v>
      </c>
      <c r="U76" s="106">
        <v>-1</v>
      </c>
      <c r="V76" s="106">
        <v>5</v>
      </c>
      <c r="W76" s="107">
        <f t="shared" si="52"/>
        <v>-0.2</v>
      </c>
      <c r="X76" s="106"/>
      <c r="Y76" s="106">
        <v>0</v>
      </c>
      <c r="AK76" s="104">
        <f ca="1" t="shared" si="20"/>
        <v>0.7244543982272589</v>
      </c>
      <c r="AL76" s="104">
        <f t="shared" si="21"/>
        <v>301</v>
      </c>
      <c r="AM76" s="104">
        <v>3</v>
      </c>
      <c r="AN76" s="104">
        <v>5</v>
      </c>
      <c r="AO76" s="105">
        <f t="shared" si="51"/>
        <v>0.6</v>
      </c>
      <c r="AP76" s="104"/>
      <c r="AQ76" s="104">
        <v>2</v>
      </c>
    </row>
    <row r="77" spans="2:43" ht="12.75">
      <c r="B77" s="104">
        <f ca="1" t="shared" si="13"/>
        <v>0.9603375441492314</v>
      </c>
      <c r="C77" s="104">
        <f t="shared" si="14"/>
        <v>73</v>
      </c>
      <c r="D77" s="104">
        <v>3</v>
      </c>
      <c r="E77" s="104">
        <v>7</v>
      </c>
      <c r="F77" s="105">
        <f t="shared" si="50"/>
        <v>0.42857142857142855</v>
      </c>
      <c r="G77" s="104"/>
      <c r="H77" s="104">
        <v>2</v>
      </c>
      <c r="J77" s="104">
        <f ca="1" t="shared" si="15"/>
        <v>0.005980637431052038</v>
      </c>
      <c r="K77" s="104">
        <f t="shared" si="16"/>
        <v>4</v>
      </c>
      <c r="L77" s="104">
        <v>3</v>
      </c>
      <c r="M77" s="104">
        <v>7</v>
      </c>
      <c r="N77" s="105">
        <f t="shared" si="47"/>
        <v>0.42857142857142855</v>
      </c>
      <c r="O77" s="104"/>
      <c r="P77" s="104">
        <v>2</v>
      </c>
      <c r="Q77" s="108"/>
      <c r="S77" s="106">
        <f ca="1" t="shared" si="17"/>
        <v>0.29333449240980514</v>
      </c>
      <c r="T77" s="106">
        <f t="shared" si="18"/>
        <v>45</v>
      </c>
      <c r="U77" s="106">
        <v>-1</v>
      </c>
      <c r="V77" s="106">
        <v>6</v>
      </c>
      <c r="W77" s="107">
        <f t="shared" si="52"/>
        <v>-0.16666666666666666</v>
      </c>
      <c r="X77" s="106"/>
      <c r="Y77" s="106">
        <v>0</v>
      </c>
      <c r="AK77" s="104">
        <f ca="1" t="shared" si="20"/>
        <v>0.44283373220758193</v>
      </c>
      <c r="AL77" s="104">
        <f t="shared" si="21"/>
        <v>185</v>
      </c>
      <c r="AM77" s="104">
        <v>3</v>
      </c>
      <c r="AN77" s="104">
        <v>7</v>
      </c>
      <c r="AO77" s="105">
        <f t="shared" si="51"/>
        <v>0.42857142857142855</v>
      </c>
      <c r="AP77" s="104"/>
      <c r="AQ77" s="104">
        <v>2</v>
      </c>
    </row>
    <row r="78" spans="2:43" ht="12.75">
      <c r="B78" s="104">
        <f ca="1" t="shared" si="13"/>
        <v>0.5665436403783044</v>
      </c>
      <c r="C78" s="104">
        <f t="shared" si="14"/>
        <v>42</v>
      </c>
      <c r="D78" s="104">
        <v>3</v>
      </c>
      <c r="E78" s="104">
        <v>4</v>
      </c>
      <c r="F78" s="105">
        <f t="shared" si="50"/>
        <v>0.75</v>
      </c>
      <c r="G78" s="104"/>
      <c r="H78" s="104">
        <v>3</v>
      </c>
      <c r="J78" s="104">
        <f ca="1" t="shared" si="15"/>
        <v>0.08173335537641191</v>
      </c>
      <c r="K78" s="104">
        <f t="shared" si="16"/>
        <v>17</v>
      </c>
      <c r="L78" s="104">
        <v>3</v>
      </c>
      <c r="M78" s="104">
        <v>4</v>
      </c>
      <c r="N78" s="105">
        <f t="shared" si="47"/>
        <v>0.75</v>
      </c>
      <c r="O78" s="104"/>
      <c r="P78" s="104">
        <v>3</v>
      </c>
      <c r="Q78" s="108"/>
      <c r="S78" s="106">
        <f ca="1" t="shared" si="17"/>
        <v>0.454288035542058</v>
      </c>
      <c r="T78" s="106">
        <f t="shared" si="18"/>
        <v>61</v>
      </c>
      <c r="U78" s="106">
        <v>-1</v>
      </c>
      <c r="V78" s="106">
        <v>7</v>
      </c>
      <c r="W78" s="107">
        <f t="shared" si="52"/>
        <v>-0.14285714285714285</v>
      </c>
      <c r="X78" s="106"/>
      <c r="Y78" s="106">
        <v>0</v>
      </c>
      <c r="AK78" s="104">
        <f ca="1" t="shared" si="20"/>
        <v>0.5221668948280842</v>
      </c>
      <c r="AL78" s="104">
        <f t="shared" si="21"/>
        <v>222</v>
      </c>
      <c r="AM78" s="104">
        <v>3</v>
      </c>
      <c r="AN78" s="104">
        <v>4</v>
      </c>
      <c r="AO78" s="105">
        <f t="shared" si="51"/>
        <v>0.75</v>
      </c>
      <c r="AP78" s="104"/>
      <c r="AQ78" s="104">
        <v>3</v>
      </c>
    </row>
    <row r="79" spans="2:43" ht="12.75">
      <c r="B79" s="104">
        <f ca="1" t="shared" si="13"/>
        <v>0.42811974438107114</v>
      </c>
      <c r="C79" s="104">
        <f t="shared" si="14"/>
        <v>31</v>
      </c>
      <c r="D79" s="104">
        <v>3</v>
      </c>
      <c r="E79" s="104">
        <v>5</v>
      </c>
      <c r="F79" s="105">
        <f t="shared" si="50"/>
        <v>0.6</v>
      </c>
      <c r="G79" s="104"/>
      <c r="H79" s="104">
        <v>3</v>
      </c>
      <c r="J79" s="104">
        <f ca="1" t="shared" si="15"/>
        <v>0.1496596488011317</v>
      </c>
      <c r="K79" s="104">
        <f t="shared" si="16"/>
        <v>27</v>
      </c>
      <c r="L79" s="104">
        <v>3</v>
      </c>
      <c r="M79" s="104">
        <v>5</v>
      </c>
      <c r="N79" s="105">
        <f t="shared" si="47"/>
        <v>0.6</v>
      </c>
      <c r="O79" s="104"/>
      <c r="P79" s="104">
        <v>3</v>
      </c>
      <c r="Q79" s="108"/>
      <c r="S79" s="106">
        <f ca="1" t="shared" si="17"/>
        <v>0.3722103500497156</v>
      </c>
      <c r="T79" s="106">
        <f t="shared" si="18"/>
        <v>55</v>
      </c>
      <c r="U79" s="106">
        <v>-1</v>
      </c>
      <c r="V79" s="106">
        <v>8</v>
      </c>
      <c r="W79" s="107">
        <f t="shared" si="52"/>
        <v>-0.125</v>
      </c>
      <c r="X79" s="106"/>
      <c r="Y79" s="106">
        <v>0</v>
      </c>
      <c r="AK79" s="104">
        <f ca="1" t="shared" si="20"/>
        <v>0.191693139773907</v>
      </c>
      <c r="AL79" s="104">
        <f t="shared" si="21"/>
        <v>73</v>
      </c>
      <c r="AM79" s="104">
        <v>3</v>
      </c>
      <c r="AN79" s="104">
        <v>5</v>
      </c>
      <c r="AO79" s="105">
        <f t="shared" si="51"/>
        <v>0.6</v>
      </c>
      <c r="AP79" s="104"/>
      <c r="AQ79" s="104">
        <v>3</v>
      </c>
    </row>
    <row r="80" spans="2:43" ht="12.75">
      <c r="B80" s="104">
        <f aca="true" ca="1" t="shared" si="53" ref="B80:B90">RAND()</f>
        <v>0.5982154885716335</v>
      </c>
      <c r="C80" s="104">
        <f aca="true" t="shared" si="54" ref="C80:C90">RANK(B80,$B$15:$B$90,-1)</f>
        <v>47</v>
      </c>
      <c r="D80" s="104">
        <v>3</v>
      </c>
      <c r="E80" s="104">
        <v>4</v>
      </c>
      <c r="F80" s="105">
        <f t="shared" si="50"/>
        <v>0.75</v>
      </c>
      <c r="G80" s="104"/>
      <c r="H80" s="104">
        <v>4</v>
      </c>
      <c r="J80" s="104">
        <f aca="true" ca="1" t="shared" si="55" ref="J80:J143">RAND()</f>
        <v>0.7417824813088592</v>
      </c>
      <c r="K80" s="104">
        <f aca="true" t="shared" si="56" ref="K80:K143">RANK(J80,$J$15:$J$166,-1)</f>
        <v>112</v>
      </c>
      <c r="L80" s="104">
        <v>3</v>
      </c>
      <c r="M80" s="104">
        <v>4</v>
      </c>
      <c r="N80" s="105">
        <f t="shared" si="47"/>
        <v>0.75</v>
      </c>
      <c r="O80" s="104"/>
      <c r="P80" s="104">
        <v>4</v>
      </c>
      <c r="Q80" s="108"/>
      <c r="S80" s="106">
        <f aca="true" ca="1" t="shared" si="57" ref="S80:S137">RAND()</f>
        <v>0.9239845488228076</v>
      </c>
      <c r="T80" s="106">
        <f aca="true" t="shared" si="58" ref="T80:T137">RANK(S80,$S$15:$S$137,-1)</f>
        <v>116</v>
      </c>
      <c r="U80" s="106">
        <v>-1</v>
      </c>
      <c r="V80" s="106">
        <v>1</v>
      </c>
      <c r="W80" s="107">
        <f>U80/V80</f>
        <v>-1</v>
      </c>
      <c r="X80" s="106"/>
      <c r="Y80" s="106">
        <v>-1</v>
      </c>
      <c r="AK80" s="104">
        <f aca="true" ca="1" t="shared" si="59" ref="AK80:AK90">RAND()</f>
        <v>0.953588287035255</v>
      </c>
      <c r="AL80" s="104">
        <f aca="true" t="shared" si="60" ref="AL80:AL143">RANK(AK80,$AK$15:$AK$423,-1)</f>
        <v>395</v>
      </c>
      <c r="AM80" s="104">
        <v>3</v>
      </c>
      <c r="AN80" s="104">
        <v>4</v>
      </c>
      <c r="AO80" s="105">
        <f t="shared" si="51"/>
        <v>0.75</v>
      </c>
      <c r="AP80" s="104"/>
      <c r="AQ80" s="104">
        <v>4</v>
      </c>
    </row>
    <row r="81" spans="2:43" ht="12.75">
      <c r="B81" s="104">
        <f ca="1" t="shared" si="53"/>
        <v>0.6669585496450037</v>
      </c>
      <c r="C81" s="104">
        <f t="shared" si="54"/>
        <v>52</v>
      </c>
      <c r="D81" s="104">
        <v>4</v>
      </c>
      <c r="E81" s="104">
        <v>5</v>
      </c>
      <c r="F81" s="105">
        <f aca="true" t="shared" si="61" ref="F81:F90">D81/E81</f>
        <v>0.8</v>
      </c>
      <c r="G81" s="104"/>
      <c r="H81" s="104">
        <v>0</v>
      </c>
      <c r="J81" s="104">
        <f ca="1" t="shared" si="55"/>
        <v>0.43294208505144294</v>
      </c>
      <c r="K81" s="104">
        <f t="shared" si="56"/>
        <v>76</v>
      </c>
      <c r="L81" s="104">
        <v>4</v>
      </c>
      <c r="M81" s="104">
        <v>5</v>
      </c>
      <c r="N81" s="105">
        <f t="shared" si="47"/>
        <v>0.8</v>
      </c>
      <c r="O81" s="104"/>
      <c r="P81" s="104">
        <v>0</v>
      </c>
      <c r="Q81" s="108"/>
      <c r="S81" s="106">
        <f ca="1" t="shared" si="57"/>
        <v>0.8603565018126702</v>
      </c>
      <c r="T81" s="106">
        <f t="shared" si="58"/>
        <v>110</v>
      </c>
      <c r="U81" s="106">
        <v>-1</v>
      </c>
      <c r="V81" s="106">
        <v>2</v>
      </c>
      <c r="W81" s="107">
        <f>U81/V81</f>
        <v>-0.5</v>
      </c>
      <c r="X81" s="106"/>
      <c r="Y81" s="106">
        <v>-1</v>
      </c>
      <c r="AK81" s="104">
        <f ca="1" t="shared" si="59"/>
        <v>0.8102019805304994</v>
      </c>
      <c r="AL81" s="104">
        <f t="shared" si="60"/>
        <v>333</v>
      </c>
      <c r="AM81" s="104">
        <v>4</v>
      </c>
      <c r="AN81" s="104">
        <v>5</v>
      </c>
      <c r="AO81" s="105">
        <f aca="true" t="shared" si="62" ref="AO81:AO90">AM81/AN81</f>
        <v>0.8</v>
      </c>
      <c r="AP81" s="104"/>
      <c r="AQ81" s="104">
        <v>0</v>
      </c>
    </row>
    <row r="82" spans="2:43" ht="12.75">
      <c r="B82" s="104">
        <f ca="1" t="shared" si="53"/>
        <v>0.31475685450242086</v>
      </c>
      <c r="C82" s="104">
        <f t="shared" si="54"/>
        <v>23</v>
      </c>
      <c r="D82" s="104">
        <v>4</v>
      </c>
      <c r="E82" s="104">
        <v>7</v>
      </c>
      <c r="F82" s="105">
        <f t="shared" si="61"/>
        <v>0.5714285714285714</v>
      </c>
      <c r="G82" s="104"/>
      <c r="H82" s="104">
        <v>0</v>
      </c>
      <c r="J82" s="104">
        <f ca="1" t="shared" si="55"/>
        <v>0.3886510814350883</v>
      </c>
      <c r="K82" s="104">
        <f t="shared" si="56"/>
        <v>70</v>
      </c>
      <c r="L82" s="104">
        <v>4</v>
      </c>
      <c r="M82" s="104">
        <v>7</v>
      </c>
      <c r="N82" s="105">
        <f t="shared" si="47"/>
        <v>0.5714285714285714</v>
      </c>
      <c r="O82" s="104"/>
      <c r="P82" s="104">
        <v>0</v>
      </c>
      <c r="Q82" s="108"/>
      <c r="S82" s="106">
        <f ca="1" t="shared" si="57"/>
        <v>0.13191265112848605</v>
      </c>
      <c r="T82" s="106">
        <f t="shared" si="58"/>
        <v>19</v>
      </c>
      <c r="U82" s="106">
        <v>-1</v>
      </c>
      <c r="V82" s="106">
        <v>3</v>
      </c>
      <c r="W82" s="107">
        <f aca="true" t="shared" si="63" ref="W82:W87">U82/V82</f>
        <v>-0.3333333333333333</v>
      </c>
      <c r="X82" s="106"/>
      <c r="Y82" s="106">
        <v>-1</v>
      </c>
      <c r="AK82" s="104">
        <f ca="1" t="shared" si="59"/>
        <v>0.23302277590742548</v>
      </c>
      <c r="AL82" s="104">
        <f t="shared" si="60"/>
        <v>91</v>
      </c>
      <c r="AM82" s="104">
        <v>4</v>
      </c>
      <c r="AN82" s="104">
        <v>7</v>
      </c>
      <c r="AO82" s="105">
        <f t="shared" si="62"/>
        <v>0.5714285714285714</v>
      </c>
      <c r="AP82" s="104"/>
      <c r="AQ82" s="104">
        <v>0</v>
      </c>
    </row>
    <row r="83" spans="2:43" ht="12.75">
      <c r="B83" s="104">
        <f ca="1" t="shared" si="53"/>
        <v>0.26910588436507066</v>
      </c>
      <c r="C83" s="104">
        <f t="shared" si="54"/>
        <v>17</v>
      </c>
      <c r="D83" s="104">
        <v>4</v>
      </c>
      <c r="E83" s="104">
        <v>5</v>
      </c>
      <c r="F83" s="105">
        <f t="shared" si="61"/>
        <v>0.8</v>
      </c>
      <c r="G83" s="104"/>
      <c r="H83" s="104">
        <v>1</v>
      </c>
      <c r="J83" s="104">
        <f ca="1" t="shared" si="55"/>
        <v>0.23798637935877487</v>
      </c>
      <c r="K83" s="104">
        <f t="shared" si="56"/>
        <v>41</v>
      </c>
      <c r="L83" s="104">
        <v>4</v>
      </c>
      <c r="M83" s="104">
        <v>5</v>
      </c>
      <c r="N83" s="105">
        <f t="shared" si="47"/>
        <v>0.8</v>
      </c>
      <c r="O83" s="104"/>
      <c r="P83" s="104">
        <v>1</v>
      </c>
      <c r="Q83" s="108"/>
      <c r="S83" s="106">
        <f ca="1" t="shared" si="57"/>
        <v>0.09446147818506367</v>
      </c>
      <c r="T83" s="106">
        <f t="shared" si="58"/>
        <v>14</v>
      </c>
      <c r="U83" s="106">
        <v>-1</v>
      </c>
      <c r="V83" s="106">
        <v>4</v>
      </c>
      <c r="W83" s="107">
        <f t="shared" si="63"/>
        <v>-0.25</v>
      </c>
      <c r="X83" s="106"/>
      <c r="Y83" s="106">
        <v>-1</v>
      </c>
      <c r="AK83" s="104">
        <f ca="1" t="shared" si="59"/>
        <v>0.019479883013799437</v>
      </c>
      <c r="AL83" s="104">
        <f t="shared" si="60"/>
        <v>10</v>
      </c>
      <c r="AM83" s="104">
        <v>4</v>
      </c>
      <c r="AN83" s="104">
        <v>5</v>
      </c>
      <c r="AO83" s="105">
        <f t="shared" si="62"/>
        <v>0.8</v>
      </c>
      <c r="AP83" s="104"/>
      <c r="AQ83" s="104">
        <v>1</v>
      </c>
    </row>
    <row r="84" spans="2:43" ht="12.75">
      <c r="B84" s="104">
        <f ca="1" t="shared" si="53"/>
        <v>0.7532711848072964</v>
      </c>
      <c r="C84" s="104">
        <f t="shared" si="54"/>
        <v>57</v>
      </c>
      <c r="D84" s="104">
        <v>4</v>
      </c>
      <c r="E84" s="104">
        <v>7</v>
      </c>
      <c r="F84" s="105">
        <f t="shared" si="61"/>
        <v>0.5714285714285714</v>
      </c>
      <c r="G84" s="104"/>
      <c r="H84" s="104">
        <v>1</v>
      </c>
      <c r="J84" s="104">
        <f ca="1" t="shared" si="55"/>
        <v>0.9216448204666021</v>
      </c>
      <c r="K84" s="104">
        <f t="shared" si="56"/>
        <v>137</v>
      </c>
      <c r="L84" s="104">
        <v>4</v>
      </c>
      <c r="M84" s="104">
        <v>7</v>
      </c>
      <c r="N84" s="105">
        <f t="shared" si="47"/>
        <v>0.5714285714285714</v>
      </c>
      <c r="O84" s="104"/>
      <c r="P84" s="104">
        <v>1</v>
      </c>
      <c r="Q84" s="108"/>
      <c r="S84" s="106">
        <f ca="1" t="shared" si="57"/>
        <v>0.6610259078707355</v>
      </c>
      <c r="T84" s="106">
        <f t="shared" si="58"/>
        <v>85</v>
      </c>
      <c r="U84" s="106">
        <v>-1</v>
      </c>
      <c r="V84" s="106">
        <v>5</v>
      </c>
      <c r="W84" s="107">
        <f t="shared" si="63"/>
        <v>-0.2</v>
      </c>
      <c r="X84" s="106"/>
      <c r="Y84" s="106">
        <v>-1</v>
      </c>
      <c r="AK84" s="104">
        <f ca="1" t="shared" si="59"/>
        <v>0.46260754752963096</v>
      </c>
      <c r="AL84" s="104">
        <f t="shared" si="60"/>
        <v>193</v>
      </c>
      <c r="AM84" s="104">
        <v>4</v>
      </c>
      <c r="AN84" s="104">
        <v>7</v>
      </c>
      <c r="AO84" s="105">
        <f t="shared" si="62"/>
        <v>0.5714285714285714</v>
      </c>
      <c r="AP84" s="104"/>
      <c r="AQ84" s="104">
        <v>1</v>
      </c>
    </row>
    <row r="85" spans="2:43" ht="12.75">
      <c r="B85" s="104">
        <f ca="1" t="shared" si="53"/>
        <v>0.3730350259662525</v>
      </c>
      <c r="C85" s="104">
        <f t="shared" si="54"/>
        <v>29</v>
      </c>
      <c r="D85" s="104">
        <v>4</v>
      </c>
      <c r="E85" s="104">
        <v>5</v>
      </c>
      <c r="F85" s="105">
        <f t="shared" si="61"/>
        <v>0.8</v>
      </c>
      <c r="G85" s="104"/>
      <c r="H85" s="104">
        <v>2</v>
      </c>
      <c r="J85" s="104">
        <f ca="1" t="shared" si="55"/>
        <v>0.1429922482136432</v>
      </c>
      <c r="K85" s="104">
        <f t="shared" si="56"/>
        <v>26</v>
      </c>
      <c r="L85" s="104">
        <v>4</v>
      </c>
      <c r="M85" s="104">
        <v>5</v>
      </c>
      <c r="N85" s="105">
        <f t="shared" si="47"/>
        <v>0.8</v>
      </c>
      <c r="O85" s="104"/>
      <c r="P85" s="104">
        <v>2</v>
      </c>
      <c r="Q85" s="108"/>
      <c r="S85" s="106">
        <f ca="1" t="shared" si="57"/>
        <v>0.13538929965152935</v>
      </c>
      <c r="T85" s="106">
        <f t="shared" si="58"/>
        <v>20</v>
      </c>
      <c r="U85" s="106">
        <v>-1</v>
      </c>
      <c r="V85" s="106">
        <v>6</v>
      </c>
      <c r="W85" s="107">
        <f t="shared" si="63"/>
        <v>-0.16666666666666666</v>
      </c>
      <c r="X85" s="106"/>
      <c r="Y85" s="106">
        <v>-1</v>
      </c>
      <c r="AK85" s="104">
        <f ca="1" t="shared" si="59"/>
        <v>0.9155985658535348</v>
      </c>
      <c r="AL85" s="104">
        <f t="shared" si="60"/>
        <v>377</v>
      </c>
      <c r="AM85" s="104">
        <v>4</v>
      </c>
      <c r="AN85" s="104">
        <v>5</v>
      </c>
      <c r="AO85" s="105">
        <f t="shared" si="62"/>
        <v>0.8</v>
      </c>
      <c r="AP85" s="104"/>
      <c r="AQ85" s="104">
        <v>2</v>
      </c>
    </row>
    <row r="86" spans="2:43" ht="12.75">
      <c r="B86" s="104">
        <f ca="1" t="shared" si="53"/>
        <v>0.18320484482199273</v>
      </c>
      <c r="C86" s="104">
        <f t="shared" si="54"/>
        <v>8</v>
      </c>
      <c r="D86" s="104">
        <v>4</v>
      </c>
      <c r="E86" s="104">
        <v>7</v>
      </c>
      <c r="F86" s="105">
        <f t="shared" si="61"/>
        <v>0.5714285714285714</v>
      </c>
      <c r="G86" s="104"/>
      <c r="H86" s="104">
        <v>2</v>
      </c>
      <c r="J86" s="104">
        <f ca="1" t="shared" si="55"/>
        <v>0.3665825743410187</v>
      </c>
      <c r="K86" s="104">
        <f t="shared" si="56"/>
        <v>66</v>
      </c>
      <c r="L86" s="104">
        <v>4</v>
      </c>
      <c r="M86" s="104">
        <v>7</v>
      </c>
      <c r="N86" s="105">
        <f t="shared" si="47"/>
        <v>0.5714285714285714</v>
      </c>
      <c r="O86" s="104"/>
      <c r="P86" s="104">
        <v>2</v>
      </c>
      <c r="Q86" s="108"/>
      <c r="S86" s="106">
        <f ca="1" t="shared" si="57"/>
        <v>0.32426738849539394</v>
      </c>
      <c r="T86" s="106">
        <f t="shared" si="58"/>
        <v>48</v>
      </c>
      <c r="U86" s="106">
        <v>-1</v>
      </c>
      <c r="V86" s="106">
        <v>7</v>
      </c>
      <c r="W86" s="107">
        <f t="shared" si="63"/>
        <v>-0.14285714285714285</v>
      </c>
      <c r="X86" s="106"/>
      <c r="Y86" s="106">
        <v>-1</v>
      </c>
      <c r="AK86" s="104">
        <f ca="1" t="shared" si="59"/>
        <v>0.3970865236138499</v>
      </c>
      <c r="AL86" s="104">
        <f t="shared" si="60"/>
        <v>163</v>
      </c>
      <c r="AM86" s="104">
        <v>4</v>
      </c>
      <c r="AN86" s="104">
        <v>7</v>
      </c>
      <c r="AO86" s="105">
        <f t="shared" si="62"/>
        <v>0.5714285714285714</v>
      </c>
      <c r="AP86" s="104"/>
      <c r="AQ86" s="104">
        <v>2</v>
      </c>
    </row>
    <row r="87" spans="2:43" ht="12.75">
      <c r="B87" s="104">
        <f ca="1" t="shared" si="53"/>
        <v>0.6185083757127661</v>
      </c>
      <c r="C87" s="104">
        <f t="shared" si="54"/>
        <v>49</v>
      </c>
      <c r="D87" s="104">
        <v>5</v>
      </c>
      <c r="E87" s="104">
        <v>6</v>
      </c>
      <c r="F87" s="105">
        <f t="shared" si="61"/>
        <v>0.8333333333333334</v>
      </c>
      <c r="G87" s="104"/>
      <c r="H87" s="104">
        <v>0</v>
      </c>
      <c r="J87" s="104">
        <f ca="1" t="shared" si="55"/>
        <v>0.03449685796782109</v>
      </c>
      <c r="K87" s="104">
        <f t="shared" si="56"/>
        <v>10</v>
      </c>
      <c r="L87" s="104">
        <v>5</v>
      </c>
      <c r="M87" s="104">
        <v>6</v>
      </c>
      <c r="N87" s="105">
        <f t="shared" si="47"/>
        <v>0.8333333333333334</v>
      </c>
      <c r="O87" s="104"/>
      <c r="P87" s="104">
        <v>0</v>
      </c>
      <c r="Q87" s="108"/>
      <c r="S87" s="106">
        <f ca="1" t="shared" si="57"/>
        <v>0.2399366245041037</v>
      </c>
      <c r="T87" s="106">
        <f t="shared" si="58"/>
        <v>37</v>
      </c>
      <c r="U87" s="106">
        <v>-1</v>
      </c>
      <c r="V87" s="106">
        <v>8</v>
      </c>
      <c r="W87" s="107">
        <f t="shared" si="63"/>
        <v>-0.125</v>
      </c>
      <c r="X87" s="106"/>
      <c r="Y87" s="106">
        <v>-1</v>
      </c>
      <c r="AK87" s="104">
        <f ca="1" t="shared" si="59"/>
        <v>0.37395082754771014</v>
      </c>
      <c r="AL87" s="104">
        <f t="shared" si="60"/>
        <v>146</v>
      </c>
      <c r="AM87" s="104">
        <v>5</v>
      </c>
      <c r="AN87" s="104">
        <v>6</v>
      </c>
      <c r="AO87" s="105">
        <f t="shared" si="62"/>
        <v>0.8333333333333334</v>
      </c>
      <c r="AP87" s="104"/>
      <c r="AQ87" s="104">
        <v>0</v>
      </c>
    </row>
    <row r="88" spans="2:43" ht="12.75">
      <c r="B88" s="104">
        <f ca="1" t="shared" si="53"/>
        <v>0.25303474922119573</v>
      </c>
      <c r="C88" s="104">
        <f t="shared" si="54"/>
        <v>14</v>
      </c>
      <c r="D88" s="104">
        <v>5</v>
      </c>
      <c r="E88" s="104">
        <v>7</v>
      </c>
      <c r="F88" s="105">
        <f t="shared" si="61"/>
        <v>0.7142857142857143</v>
      </c>
      <c r="G88" s="104"/>
      <c r="H88" s="104">
        <v>0</v>
      </c>
      <c r="J88" s="104">
        <f ca="1" t="shared" si="55"/>
        <v>0.09833902794273097</v>
      </c>
      <c r="K88" s="104">
        <f t="shared" si="56"/>
        <v>20</v>
      </c>
      <c r="L88" s="104">
        <v>5</v>
      </c>
      <c r="M88" s="104">
        <v>7</v>
      </c>
      <c r="N88" s="105">
        <f t="shared" si="47"/>
        <v>0.7142857142857143</v>
      </c>
      <c r="O88" s="104"/>
      <c r="P88" s="104">
        <v>0</v>
      </c>
      <c r="Q88" s="108"/>
      <c r="S88" s="106">
        <f ca="1" t="shared" si="57"/>
        <v>0.5179895769384979</v>
      </c>
      <c r="T88" s="106">
        <f t="shared" si="58"/>
        <v>70</v>
      </c>
      <c r="U88" s="106">
        <v>-1</v>
      </c>
      <c r="V88" s="106">
        <v>1</v>
      </c>
      <c r="W88" s="107">
        <f>U88/V88</f>
        <v>-1</v>
      </c>
      <c r="X88" s="106"/>
      <c r="Y88" s="106">
        <v>-2</v>
      </c>
      <c r="AK88" s="104">
        <f ca="1" t="shared" si="59"/>
        <v>0.157260412474717</v>
      </c>
      <c r="AL88" s="104">
        <f t="shared" si="60"/>
        <v>58</v>
      </c>
      <c r="AM88" s="104">
        <v>5</v>
      </c>
      <c r="AN88" s="104">
        <v>7</v>
      </c>
      <c r="AO88" s="105">
        <f t="shared" si="62"/>
        <v>0.7142857142857143</v>
      </c>
      <c r="AP88" s="104"/>
      <c r="AQ88" s="104">
        <v>0</v>
      </c>
    </row>
    <row r="89" spans="2:43" ht="12.75">
      <c r="B89" s="104">
        <f ca="1" t="shared" si="53"/>
        <v>0.5739718276168986</v>
      </c>
      <c r="C89" s="104">
        <f t="shared" si="54"/>
        <v>44</v>
      </c>
      <c r="D89" s="104">
        <v>5</v>
      </c>
      <c r="E89" s="104">
        <v>6</v>
      </c>
      <c r="F89" s="105">
        <f t="shared" si="61"/>
        <v>0.8333333333333334</v>
      </c>
      <c r="G89" s="104"/>
      <c r="H89" s="104">
        <v>1</v>
      </c>
      <c r="J89" s="104">
        <f ca="1" t="shared" si="55"/>
        <v>0.3999194139383068</v>
      </c>
      <c r="K89" s="104">
        <f t="shared" si="56"/>
        <v>73</v>
      </c>
      <c r="L89" s="104">
        <v>5</v>
      </c>
      <c r="M89" s="104">
        <v>6</v>
      </c>
      <c r="N89" s="105">
        <f t="shared" si="47"/>
        <v>0.8333333333333334</v>
      </c>
      <c r="O89" s="104"/>
      <c r="P89" s="104">
        <v>1</v>
      </c>
      <c r="Q89" s="108"/>
      <c r="S89" s="106">
        <f ca="1" t="shared" si="57"/>
        <v>0.2588111932672703</v>
      </c>
      <c r="T89" s="106">
        <f t="shared" si="58"/>
        <v>39</v>
      </c>
      <c r="U89" s="106">
        <v>-1</v>
      </c>
      <c r="V89" s="106">
        <v>2</v>
      </c>
      <c r="W89" s="107">
        <f>U89/V89</f>
        <v>-0.5</v>
      </c>
      <c r="X89" s="106"/>
      <c r="Y89" s="106">
        <v>-2</v>
      </c>
      <c r="AK89" s="104">
        <f ca="1" t="shared" si="59"/>
        <v>0.34093615499632635</v>
      </c>
      <c r="AL89" s="104">
        <f t="shared" si="60"/>
        <v>134</v>
      </c>
      <c r="AM89" s="104">
        <v>5</v>
      </c>
      <c r="AN89" s="104">
        <v>6</v>
      </c>
      <c r="AO89" s="105">
        <f t="shared" si="62"/>
        <v>0.8333333333333334</v>
      </c>
      <c r="AP89" s="104"/>
      <c r="AQ89" s="104">
        <v>1</v>
      </c>
    </row>
    <row r="90" spans="2:43" ht="12.75">
      <c r="B90" s="104">
        <f ca="1" t="shared" si="53"/>
        <v>0.12155395993489848</v>
      </c>
      <c r="C90" s="104">
        <f t="shared" si="54"/>
        <v>5</v>
      </c>
      <c r="D90" s="104">
        <v>5</v>
      </c>
      <c r="E90" s="104">
        <v>7</v>
      </c>
      <c r="F90" s="105">
        <f t="shared" si="61"/>
        <v>0.7142857142857143</v>
      </c>
      <c r="G90" s="104"/>
      <c r="H90" s="104">
        <v>1</v>
      </c>
      <c r="J90" s="104">
        <f ca="1" t="shared" si="55"/>
        <v>0.19980672779759034</v>
      </c>
      <c r="K90" s="104">
        <f t="shared" si="56"/>
        <v>36</v>
      </c>
      <c r="L90" s="104">
        <v>5</v>
      </c>
      <c r="M90" s="104">
        <v>7</v>
      </c>
      <c r="N90" s="105">
        <f t="shared" si="47"/>
        <v>0.7142857142857143</v>
      </c>
      <c r="O90" s="104"/>
      <c r="P90" s="104">
        <v>1</v>
      </c>
      <c r="Q90" s="108"/>
      <c r="S90" s="106">
        <f ca="1" t="shared" si="57"/>
        <v>0.9786853991628348</v>
      </c>
      <c r="T90" s="106">
        <f t="shared" si="58"/>
        <v>123</v>
      </c>
      <c r="U90" s="106">
        <v>-1</v>
      </c>
      <c r="V90" s="106">
        <v>3</v>
      </c>
      <c r="W90" s="107">
        <f aca="true" t="shared" si="64" ref="W90:W95">U90/V90</f>
        <v>-0.3333333333333333</v>
      </c>
      <c r="X90" s="106"/>
      <c r="Y90" s="106">
        <v>-2</v>
      </c>
      <c r="AK90" s="104">
        <f ca="1" t="shared" si="59"/>
        <v>0.6422763326783694</v>
      </c>
      <c r="AL90" s="104">
        <f t="shared" si="60"/>
        <v>270</v>
      </c>
      <c r="AM90" s="104">
        <v>5</v>
      </c>
      <c r="AN90" s="104">
        <v>7</v>
      </c>
      <c r="AO90" s="105">
        <f t="shared" si="62"/>
        <v>0.7142857142857143</v>
      </c>
      <c r="AP90" s="104"/>
      <c r="AQ90" s="104">
        <v>1</v>
      </c>
    </row>
    <row r="91" spans="10:43" ht="12.75">
      <c r="J91" s="104">
        <f ca="1" t="shared" si="55"/>
        <v>0.8426575778181977</v>
      </c>
      <c r="K91" s="104">
        <f t="shared" si="56"/>
        <v>127</v>
      </c>
      <c r="L91" s="104">
        <v>-1</v>
      </c>
      <c r="M91" s="104">
        <v>1</v>
      </c>
      <c r="N91" s="105">
        <f t="shared" si="47"/>
        <v>-1</v>
      </c>
      <c r="O91" s="104"/>
      <c r="P91" s="104">
        <v>0</v>
      </c>
      <c r="Q91" s="108"/>
      <c r="S91" s="106">
        <f ca="1" t="shared" si="57"/>
        <v>0.16176768259584695</v>
      </c>
      <c r="T91" s="106">
        <f t="shared" si="58"/>
        <v>24</v>
      </c>
      <c r="U91" s="106">
        <v>-1</v>
      </c>
      <c r="V91" s="106">
        <v>4</v>
      </c>
      <c r="W91" s="107">
        <f t="shared" si="64"/>
        <v>-0.25</v>
      </c>
      <c r="X91" s="106"/>
      <c r="Y91" s="106">
        <v>-2</v>
      </c>
      <c r="AK91" s="104">
        <f ca="1">RAND()</f>
        <v>0.8312793203120847</v>
      </c>
      <c r="AL91" s="104">
        <f t="shared" si="60"/>
        <v>340</v>
      </c>
      <c r="AM91" s="104">
        <v>1</v>
      </c>
      <c r="AN91" s="104">
        <v>1</v>
      </c>
      <c r="AO91" s="105">
        <f>AM91/AN91</f>
        <v>1</v>
      </c>
      <c r="AP91" s="104"/>
      <c r="AQ91" s="104">
        <v>0</v>
      </c>
    </row>
    <row r="92" spans="10:43" ht="12.75">
      <c r="J92" s="104">
        <f ca="1" t="shared" si="55"/>
        <v>0.04955598690570451</v>
      </c>
      <c r="K92" s="104">
        <f t="shared" si="56"/>
        <v>14</v>
      </c>
      <c r="L92" s="104">
        <v>-1</v>
      </c>
      <c r="M92" s="104">
        <v>2</v>
      </c>
      <c r="N92" s="105">
        <f t="shared" si="47"/>
        <v>-0.5</v>
      </c>
      <c r="O92" s="104"/>
      <c r="P92" s="104">
        <v>0</v>
      </c>
      <c r="Q92" s="108"/>
      <c r="S92" s="106">
        <f ca="1" t="shared" si="57"/>
        <v>0.3511127950795654</v>
      </c>
      <c r="T92" s="106">
        <f t="shared" si="58"/>
        <v>53</v>
      </c>
      <c r="U92" s="106">
        <v>-1</v>
      </c>
      <c r="V92" s="106">
        <v>5</v>
      </c>
      <c r="W92" s="107">
        <f t="shared" si="64"/>
        <v>-0.2</v>
      </c>
      <c r="X92" s="106"/>
      <c r="Y92" s="106">
        <v>-2</v>
      </c>
      <c r="AK92" s="104">
        <f aca="true" ca="1" t="shared" si="65" ref="AK92:AK155">RAND()</f>
        <v>0.6454240835521765</v>
      </c>
      <c r="AL92" s="104">
        <f t="shared" si="60"/>
        <v>272</v>
      </c>
      <c r="AM92" s="104">
        <v>1</v>
      </c>
      <c r="AN92" s="104">
        <v>2</v>
      </c>
      <c r="AO92" s="105">
        <f>AM92/AN92</f>
        <v>0.5</v>
      </c>
      <c r="AP92" s="104"/>
      <c r="AQ92" s="104">
        <v>0</v>
      </c>
    </row>
    <row r="93" spans="10:43" ht="12.75">
      <c r="J93" s="104">
        <f ca="1" t="shared" si="55"/>
        <v>0.9561311150233642</v>
      </c>
      <c r="K93" s="104">
        <f t="shared" si="56"/>
        <v>143</v>
      </c>
      <c r="L93" s="104">
        <v>-1</v>
      </c>
      <c r="M93" s="104">
        <v>3</v>
      </c>
      <c r="N93" s="105">
        <f aca="true" t="shared" si="66" ref="N93:N98">L93/M93</f>
        <v>-0.3333333333333333</v>
      </c>
      <c r="O93" s="104"/>
      <c r="P93" s="104">
        <v>0</v>
      </c>
      <c r="Q93" s="108"/>
      <c r="S93" s="106">
        <f ca="1" t="shared" si="57"/>
        <v>0.7910087088584374</v>
      </c>
      <c r="T93" s="106">
        <f t="shared" si="58"/>
        <v>97</v>
      </c>
      <c r="U93" s="106">
        <v>-1</v>
      </c>
      <c r="V93" s="106">
        <v>6</v>
      </c>
      <c r="W93" s="107">
        <f t="shared" si="64"/>
        <v>-0.16666666666666666</v>
      </c>
      <c r="X93" s="106"/>
      <c r="Y93" s="106">
        <v>-2</v>
      </c>
      <c r="AK93" s="104">
        <f ca="1" t="shared" si="65"/>
        <v>0.6551023988528186</v>
      </c>
      <c r="AL93" s="104">
        <f t="shared" si="60"/>
        <v>276</v>
      </c>
      <c r="AM93" s="104">
        <v>1</v>
      </c>
      <c r="AN93" s="104">
        <v>3</v>
      </c>
      <c r="AO93" s="105">
        <f aca="true" t="shared" si="67" ref="AO93:AO98">AM93/AN93</f>
        <v>0.3333333333333333</v>
      </c>
      <c r="AP93" s="104"/>
      <c r="AQ93" s="104">
        <v>0</v>
      </c>
    </row>
    <row r="94" spans="10:43" ht="12.75">
      <c r="J94" s="104">
        <f ca="1" t="shared" si="55"/>
        <v>0.5173997877540089</v>
      </c>
      <c r="K94" s="104">
        <f t="shared" si="56"/>
        <v>87</v>
      </c>
      <c r="L94" s="104">
        <v>-1</v>
      </c>
      <c r="M94" s="104">
        <v>4</v>
      </c>
      <c r="N94" s="105">
        <f t="shared" si="66"/>
        <v>-0.25</v>
      </c>
      <c r="O94" s="104"/>
      <c r="P94" s="104">
        <v>0</v>
      </c>
      <c r="Q94" s="108"/>
      <c r="S94" s="106">
        <f ca="1" t="shared" si="57"/>
        <v>0.0102912050618853</v>
      </c>
      <c r="T94" s="106">
        <f t="shared" si="58"/>
        <v>2</v>
      </c>
      <c r="U94" s="106">
        <v>-1</v>
      </c>
      <c r="V94" s="106">
        <v>7</v>
      </c>
      <c r="W94" s="107">
        <f t="shared" si="64"/>
        <v>-0.14285714285714285</v>
      </c>
      <c r="X94" s="106"/>
      <c r="Y94" s="106">
        <v>-2</v>
      </c>
      <c r="AK94" s="104">
        <f ca="1" t="shared" si="65"/>
        <v>0.9319348402836098</v>
      </c>
      <c r="AL94" s="104">
        <f t="shared" si="60"/>
        <v>384</v>
      </c>
      <c r="AM94" s="104">
        <v>1</v>
      </c>
      <c r="AN94" s="104">
        <v>4</v>
      </c>
      <c r="AO94" s="105">
        <f t="shared" si="67"/>
        <v>0.25</v>
      </c>
      <c r="AP94" s="104"/>
      <c r="AQ94" s="104">
        <v>0</v>
      </c>
    </row>
    <row r="95" spans="10:43" ht="12.75">
      <c r="J95" s="104">
        <f ca="1" t="shared" si="55"/>
        <v>0.8335670157167805</v>
      </c>
      <c r="K95" s="104">
        <f t="shared" si="56"/>
        <v>123</v>
      </c>
      <c r="L95" s="104">
        <v>-1</v>
      </c>
      <c r="M95" s="104">
        <v>5</v>
      </c>
      <c r="N95" s="105">
        <f t="shared" si="66"/>
        <v>-0.2</v>
      </c>
      <c r="O95" s="104"/>
      <c r="P95" s="104">
        <v>0</v>
      </c>
      <c r="Q95" s="108"/>
      <c r="S95" s="106">
        <f ca="1" t="shared" si="57"/>
        <v>0.792412602103846</v>
      </c>
      <c r="T95" s="106">
        <f t="shared" si="58"/>
        <v>98</v>
      </c>
      <c r="U95" s="106">
        <v>-1</v>
      </c>
      <c r="V95" s="106">
        <v>8</v>
      </c>
      <c r="W95" s="107">
        <f t="shared" si="64"/>
        <v>-0.125</v>
      </c>
      <c r="X95" s="106"/>
      <c r="Y95" s="106">
        <v>-2</v>
      </c>
      <c r="AK95" s="104">
        <f ca="1" t="shared" si="65"/>
        <v>0.11311704823644231</v>
      </c>
      <c r="AL95" s="104">
        <f t="shared" si="60"/>
        <v>43</v>
      </c>
      <c r="AM95" s="104">
        <v>1</v>
      </c>
      <c r="AN95" s="104">
        <v>5</v>
      </c>
      <c r="AO95" s="105">
        <f t="shared" si="67"/>
        <v>0.2</v>
      </c>
      <c r="AP95" s="104"/>
      <c r="AQ95" s="104">
        <v>0</v>
      </c>
    </row>
    <row r="96" spans="10:43" ht="12.75">
      <c r="J96" s="104">
        <f ca="1" t="shared" si="55"/>
        <v>0.7527593803389099</v>
      </c>
      <c r="K96" s="104">
        <f t="shared" si="56"/>
        <v>114</v>
      </c>
      <c r="L96" s="104">
        <v>-1</v>
      </c>
      <c r="M96" s="104">
        <v>6</v>
      </c>
      <c r="N96" s="105">
        <f t="shared" si="66"/>
        <v>-0.16666666666666666</v>
      </c>
      <c r="O96" s="104"/>
      <c r="P96" s="104">
        <v>0</v>
      </c>
      <c r="Q96" s="108"/>
      <c r="S96" s="106">
        <f ca="1" t="shared" si="57"/>
        <v>0.9249058783443855</v>
      </c>
      <c r="T96" s="106">
        <f t="shared" si="58"/>
        <v>117</v>
      </c>
      <c r="U96" s="106">
        <v>-1</v>
      </c>
      <c r="V96" s="106">
        <v>1</v>
      </c>
      <c r="W96" s="107">
        <f>U96/V96</f>
        <v>-1</v>
      </c>
      <c r="X96" s="106"/>
      <c r="Y96" s="106">
        <v>-3</v>
      </c>
      <c r="AK96" s="104">
        <f ca="1" t="shared" si="65"/>
        <v>0.375076539357837</v>
      </c>
      <c r="AL96" s="104">
        <f t="shared" si="60"/>
        <v>148</v>
      </c>
      <c r="AM96" s="104">
        <v>1</v>
      </c>
      <c r="AN96" s="104">
        <v>6</v>
      </c>
      <c r="AO96" s="105">
        <f t="shared" si="67"/>
        <v>0.16666666666666666</v>
      </c>
      <c r="AP96" s="104"/>
      <c r="AQ96" s="104">
        <v>0</v>
      </c>
    </row>
    <row r="97" spans="10:43" ht="12.75">
      <c r="J97" s="104">
        <f ca="1" t="shared" si="55"/>
        <v>0.7941983406679178</v>
      </c>
      <c r="K97" s="104">
        <f t="shared" si="56"/>
        <v>119</v>
      </c>
      <c r="L97" s="104">
        <v>-1</v>
      </c>
      <c r="M97" s="104">
        <v>7</v>
      </c>
      <c r="N97" s="105">
        <f t="shared" si="66"/>
        <v>-0.14285714285714285</v>
      </c>
      <c r="O97" s="104"/>
      <c r="P97" s="104">
        <v>0</v>
      </c>
      <c r="Q97" s="108"/>
      <c r="S97" s="106">
        <f ca="1" t="shared" si="57"/>
        <v>0.441371246062092</v>
      </c>
      <c r="T97" s="106">
        <f t="shared" si="58"/>
        <v>60</v>
      </c>
      <c r="U97" s="106">
        <v>-1</v>
      </c>
      <c r="V97" s="106">
        <v>2</v>
      </c>
      <c r="W97" s="107">
        <f>U97/V97</f>
        <v>-0.5</v>
      </c>
      <c r="X97" s="106"/>
      <c r="Y97" s="106">
        <v>-3</v>
      </c>
      <c r="AK97" s="104">
        <f ca="1" t="shared" si="65"/>
        <v>0.8679307793928672</v>
      </c>
      <c r="AL97" s="104">
        <f t="shared" si="60"/>
        <v>356</v>
      </c>
      <c r="AM97" s="104">
        <v>1</v>
      </c>
      <c r="AN97" s="104">
        <v>7</v>
      </c>
      <c r="AO97" s="105">
        <f t="shared" si="67"/>
        <v>0.14285714285714285</v>
      </c>
      <c r="AP97" s="104"/>
      <c r="AQ97" s="104">
        <v>0</v>
      </c>
    </row>
    <row r="98" spans="10:43" ht="12.75">
      <c r="J98" s="104">
        <f ca="1" t="shared" si="55"/>
        <v>0.5746109011280778</v>
      </c>
      <c r="K98" s="104">
        <f t="shared" si="56"/>
        <v>94</v>
      </c>
      <c r="L98" s="104">
        <v>-1</v>
      </c>
      <c r="M98" s="104">
        <v>8</v>
      </c>
      <c r="N98" s="105">
        <f t="shared" si="66"/>
        <v>-0.125</v>
      </c>
      <c r="O98" s="104"/>
      <c r="P98" s="104">
        <v>0</v>
      </c>
      <c r="Q98" s="108"/>
      <c r="S98" s="106">
        <f ca="1" t="shared" si="57"/>
        <v>0.4977074021725816</v>
      </c>
      <c r="T98" s="106">
        <f t="shared" si="58"/>
        <v>65</v>
      </c>
      <c r="U98" s="106">
        <v>-1</v>
      </c>
      <c r="V98" s="106">
        <v>3</v>
      </c>
      <c r="W98" s="107">
        <f aca="true" t="shared" si="68" ref="W98:W103">U98/V98</f>
        <v>-0.3333333333333333</v>
      </c>
      <c r="X98" s="106"/>
      <c r="Y98" s="106">
        <v>-3</v>
      </c>
      <c r="AK98" s="104">
        <f ca="1" t="shared" si="65"/>
        <v>0.19314539848444223</v>
      </c>
      <c r="AL98" s="104">
        <f t="shared" si="60"/>
        <v>75</v>
      </c>
      <c r="AM98" s="104">
        <v>1</v>
      </c>
      <c r="AN98" s="104">
        <v>8</v>
      </c>
      <c r="AO98" s="105">
        <f t="shared" si="67"/>
        <v>0.125</v>
      </c>
      <c r="AP98" s="104"/>
      <c r="AQ98" s="104">
        <v>0</v>
      </c>
    </row>
    <row r="99" spans="10:43" ht="12.75">
      <c r="J99" s="104">
        <f ca="1" t="shared" si="55"/>
        <v>0.005799084243247599</v>
      </c>
      <c r="K99" s="104">
        <f t="shared" si="56"/>
        <v>3</v>
      </c>
      <c r="L99" s="104">
        <v>-1</v>
      </c>
      <c r="M99" s="104">
        <v>1</v>
      </c>
      <c r="N99" s="105">
        <f>L99/M99</f>
        <v>-1</v>
      </c>
      <c r="O99" s="104"/>
      <c r="P99" s="104">
        <v>1</v>
      </c>
      <c r="Q99" s="108"/>
      <c r="S99" s="106">
        <f ca="1" t="shared" si="57"/>
        <v>0.7560498835891059</v>
      </c>
      <c r="T99" s="106">
        <f t="shared" si="58"/>
        <v>95</v>
      </c>
      <c r="U99" s="106">
        <v>-1</v>
      </c>
      <c r="V99" s="106">
        <v>4</v>
      </c>
      <c r="W99" s="107">
        <f t="shared" si="68"/>
        <v>-0.25</v>
      </c>
      <c r="X99" s="106"/>
      <c r="Y99" s="106">
        <v>-3</v>
      </c>
      <c r="AK99" s="104">
        <f ca="1" t="shared" si="65"/>
        <v>0.11755669421886417</v>
      </c>
      <c r="AL99" s="104">
        <f t="shared" si="60"/>
        <v>44</v>
      </c>
      <c r="AM99" s="104">
        <v>1</v>
      </c>
      <c r="AN99" s="104">
        <v>1</v>
      </c>
      <c r="AO99" s="105">
        <f>AM99/AN99</f>
        <v>1</v>
      </c>
      <c r="AP99" s="104"/>
      <c r="AQ99" s="104">
        <v>1</v>
      </c>
    </row>
    <row r="100" spans="10:43" ht="12.75">
      <c r="J100" s="104">
        <f ca="1" t="shared" si="55"/>
        <v>0.8405701113389954</v>
      </c>
      <c r="K100" s="104">
        <f t="shared" si="56"/>
        <v>125</v>
      </c>
      <c r="L100" s="104">
        <v>-1</v>
      </c>
      <c r="M100" s="104">
        <v>2</v>
      </c>
      <c r="N100" s="105">
        <f>L100/M100</f>
        <v>-0.5</v>
      </c>
      <c r="O100" s="104"/>
      <c r="P100" s="104">
        <v>1</v>
      </c>
      <c r="Q100" s="108"/>
      <c r="S100" s="106">
        <f ca="1" t="shared" si="57"/>
        <v>0.5904165562060104</v>
      </c>
      <c r="T100" s="106">
        <f t="shared" si="58"/>
        <v>74</v>
      </c>
      <c r="U100" s="106">
        <v>-1</v>
      </c>
      <c r="V100" s="106">
        <v>5</v>
      </c>
      <c r="W100" s="107">
        <f t="shared" si="68"/>
        <v>-0.2</v>
      </c>
      <c r="X100" s="106"/>
      <c r="Y100" s="106">
        <v>-3</v>
      </c>
      <c r="AK100" s="104">
        <f ca="1" t="shared" si="65"/>
        <v>0.049351877647250575</v>
      </c>
      <c r="AL100" s="104">
        <f t="shared" si="60"/>
        <v>18</v>
      </c>
      <c r="AM100" s="104">
        <v>1</v>
      </c>
      <c r="AN100" s="104">
        <v>2</v>
      </c>
      <c r="AO100" s="105">
        <f>AM100/AN100</f>
        <v>0.5</v>
      </c>
      <c r="AP100" s="104"/>
      <c r="AQ100" s="104">
        <v>1</v>
      </c>
    </row>
    <row r="101" spans="10:43" ht="12.75">
      <c r="J101" s="104">
        <f ca="1" t="shared" si="55"/>
        <v>0.2798969187065099</v>
      </c>
      <c r="K101" s="104">
        <f t="shared" si="56"/>
        <v>47</v>
      </c>
      <c r="L101" s="104">
        <v>-1</v>
      </c>
      <c r="M101" s="104">
        <v>3</v>
      </c>
      <c r="N101" s="105">
        <f aca="true" t="shared" si="69" ref="N101:N106">L101/M101</f>
        <v>-0.3333333333333333</v>
      </c>
      <c r="O101" s="104"/>
      <c r="P101" s="104">
        <v>1</v>
      </c>
      <c r="Q101" s="108"/>
      <c r="S101" s="106">
        <f ca="1" t="shared" si="57"/>
        <v>0.14662239185313197</v>
      </c>
      <c r="T101" s="106">
        <f t="shared" si="58"/>
        <v>23</v>
      </c>
      <c r="U101" s="106">
        <v>-1</v>
      </c>
      <c r="V101" s="106">
        <v>6</v>
      </c>
      <c r="W101" s="107">
        <f t="shared" si="68"/>
        <v>-0.16666666666666666</v>
      </c>
      <c r="X101" s="106"/>
      <c r="Y101" s="106">
        <v>-3</v>
      </c>
      <c r="AK101" s="104">
        <f ca="1" t="shared" si="65"/>
        <v>0.834194783785521</v>
      </c>
      <c r="AL101" s="104">
        <f t="shared" si="60"/>
        <v>342</v>
      </c>
      <c r="AM101" s="104">
        <v>1</v>
      </c>
      <c r="AN101" s="104">
        <v>3</v>
      </c>
      <c r="AO101" s="105">
        <f aca="true" t="shared" si="70" ref="AO101:AO106">AM101/AN101</f>
        <v>0.3333333333333333</v>
      </c>
      <c r="AP101" s="104"/>
      <c r="AQ101" s="104">
        <v>1</v>
      </c>
    </row>
    <row r="102" spans="10:43" ht="12.75">
      <c r="J102" s="104">
        <f ca="1" t="shared" si="55"/>
        <v>0.7589023698201791</v>
      </c>
      <c r="K102" s="104">
        <f t="shared" si="56"/>
        <v>115</v>
      </c>
      <c r="L102" s="104">
        <v>-1</v>
      </c>
      <c r="M102" s="104">
        <v>4</v>
      </c>
      <c r="N102" s="105">
        <f t="shared" si="69"/>
        <v>-0.25</v>
      </c>
      <c r="O102" s="104"/>
      <c r="P102" s="104">
        <v>1</v>
      </c>
      <c r="Q102" s="108"/>
      <c r="S102" s="106">
        <f ca="1" t="shared" si="57"/>
        <v>0.32539307538844486</v>
      </c>
      <c r="T102" s="106">
        <f t="shared" si="58"/>
        <v>49</v>
      </c>
      <c r="U102" s="106">
        <v>-1</v>
      </c>
      <c r="V102" s="106">
        <v>7</v>
      </c>
      <c r="W102" s="107">
        <f t="shared" si="68"/>
        <v>-0.14285714285714285</v>
      </c>
      <c r="X102" s="106"/>
      <c r="Y102" s="106">
        <v>-3</v>
      </c>
      <c r="AK102" s="104">
        <f ca="1" t="shared" si="65"/>
        <v>0.599968673860831</v>
      </c>
      <c r="AL102" s="104">
        <f t="shared" si="60"/>
        <v>250</v>
      </c>
      <c r="AM102" s="104">
        <v>1</v>
      </c>
      <c r="AN102" s="104">
        <v>4</v>
      </c>
      <c r="AO102" s="105">
        <f t="shared" si="70"/>
        <v>0.25</v>
      </c>
      <c r="AP102" s="104"/>
      <c r="AQ102" s="104">
        <v>1</v>
      </c>
    </row>
    <row r="103" spans="10:43" ht="12.75">
      <c r="J103" s="104">
        <f ca="1" t="shared" si="55"/>
        <v>0.7695598283403591</v>
      </c>
      <c r="K103" s="104">
        <f t="shared" si="56"/>
        <v>116</v>
      </c>
      <c r="L103" s="104">
        <v>-1</v>
      </c>
      <c r="M103" s="104">
        <v>5</v>
      </c>
      <c r="N103" s="105">
        <f t="shared" si="69"/>
        <v>-0.2</v>
      </c>
      <c r="O103" s="104"/>
      <c r="P103" s="104">
        <v>1</v>
      </c>
      <c r="Q103" s="108"/>
      <c r="S103" s="106">
        <f ca="1" t="shared" si="57"/>
        <v>0.002854898414112128</v>
      </c>
      <c r="T103" s="106">
        <f t="shared" si="58"/>
        <v>1</v>
      </c>
      <c r="U103" s="106">
        <v>-1</v>
      </c>
      <c r="V103" s="106">
        <v>8</v>
      </c>
      <c r="W103" s="107">
        <f t="shared" si="68"/>
        <v>-0.125</v>
      </c>
      <c r="X103" s="106"/>
      <c r="Y103" s="106">
        <v>-3</v>
      </c>
      <c r="AK103" s="104">
        <f ca="1" t="shared" si="65"/>
        <v>0.8214154915268042</v>
      </c>
      <c r="AL103" s="104">
        <f t="shared" si="60"/>
        <v>337</v>
      </c>
      <c r="AM103" s="104">
        <v>1</v>
      </c>
      <c r="AN103" s="104">
        <v>5</v>
      </c>
      <c r="AO103" s="105">
        <f t="shared" si="70"/>
        <v>0.2</v>
      </c>
      <c r="AP103" s="104"/>
      <c r="AQ103" s="104">
        <v>1</v>
      </c>
    </row>
    <row r="104" spans="10:43" ht="12.75">
      <c r="J104" s="104">
        <f ca="1" t="shared" si="55"/>
        <v>0.43436830148712957</v>
      </c>
      <c r="K104" s="104">
        <f t="shared" si="56"/>
        <v>77</v>
      </c>
      <c r="L104" s="104">
        <v>-1</v>
      </c>
      <c r="M104" s="104">
        <v>6</v>
      </c>
      <c r="N104" s="105">
        <f t="shared" si="69"/>
        <v>-0.16666666666666666</v>
      </c>
      <c r="O104" s="104"/>
      <c r="P104" s="104">
        <v>1</v>
      </c>
      <c r="Q104" s="108"/>
      <c r="S104" s="106">
        <f ca="1" t="shared" si="57"/>
        <v>0.6575864370382023</v>
      </c>
      <c r="T104" s="106">
        <f t="shared" si="58"/>
        <v>83</v>
      </c>
      <c r="U104" s="106">
        <v>-1</v>
      </c>
      <c r="V104" s="106">
        <v>1</v>
      </c>
      <c r="W104" s="107">
        <f>U104/V104</f>
        <v>-1</v>
      </c>
      <c r="X104" s="106"/>
      <c r="Y104" s="106">
        <v>-4</v>
      </c>
      <c r="AK104" s="104">
        <f ca="1" t="shared" si="65"/>
        <v>0.7981527292136477</v>
      </c>
      <c r="AL104" s="104">
        <f t="shared" si="60"/>
        <v>323</v>
      </c>
      <c r="AM104" s="104">
        <v>1</v>
      </c>
      <c r="AN104" s="104">
        <v>6</v>
      </c>
      <c r="AO104" s="105">
        <f t="shared" si="70"/>
        <v>0.16666666666666666</v>
      </c>
      <c r="AP104" s="104"/>
      <c r="AQ104" s="104">
        <v>1</v>
      </c>
    </row>
    <row r="105" spans="10:43" ht="12.75">
      <c r="J105" s="104">
        <f ca="1" t="shared" si="55"/>
        <v>0.3562459379784677</v>
      </c>
      <c r="K105" s="104">
        <f t="shared" si="56"/>
        <v>64</v>
      </c>
      <c r="L105" s="104">
        <v>-1</v>
      </c>
      <c r="M105" s="104">
        <v>7</v>
      </c>
      <c r="N105" s="105">
        <f t="shared" si="69"/>
        <v>-0.14285714285714285</v>
      </c>
      <c r="O105" s="104"/>
      <c r="P105" s="104">
        <v>1</v>
      </c>
      <c r="Q105" s="108"/>
      <c r="S105" s="106">
        <f ca="1" t="shared" si="57"/>
        <v>0.8391414219348468</v>
      </c>
      <c r="T105" s="106">
        <f t="shared" si="58"/>
        <v>106</v>
      </c>
      <c r="U105" s="106">
        <v>-1</v>
      </c>
      <c r="V105" s="106">
        <v>2</v>
      </c>
      <c r="W105" s="107">
        <f>U105/V105</f>
        <v>-0.5</v>
      </c>
      <c r="X105" s="106"/>
      <c r="Y105" s="106">
        <v>-4</v>
      </c>
      <c r="AK105" s="104">
        <f ca="1" t="shared" si="65"/>
        <v>0.187580792509209</v>
      </c>
      <c r="AL105" s="104">
        <f t="shared" si="60"/>
        <v>70</v>
      </c>
      <c r="AM105" s="104">
        <v>1</v>
      </c>
      <c r="AN105" s="104">
        <v>7</v>
      </c>
      <c r="AO105" s="105">
        <f t="shared" si="70"/>
        <v>0.14285714285714285</v>
      </c>
      <c r="AP105" s="104"/>
      <c r="AQ105" s="104">
        <v>1</v>
      </c>
    </row>
    <row r="106" spans="10:43" ht="12.75">
      <c r="J106" s="104">
        <f ca="1" t="shared" si="55"/>
        <v>0.03834384131274193</v>
      </c>
      <c r="K106" s="104">
        <f t="shared" si="56"/>
        <v>11</v>
      </c>
      <c r="L106" s="104">
        <v>-1</v>
      </c>
      <c r="M106" s="104">
        <v>8</v>
      </c>
      <c r="N106" s="105">
        <f t="shared" si="69"/>
        <v>-0.125</v>
      </c>
      <c r="O106" s="104"/>
      <c r="P106" s="104">
        <v>1</v>
      </c>
      <c r="Q106" s="108"/>
      <c r="S106" s="106">
        <f ca="1" t="shared" si="57"/>
        <v>0.8102228300063639</v>
      </c>
      <c r="T106" s="106">
        <f t="shared" si="58"/>
        <v>102</v>
      </c>
      <c r="U106" s="106">
        <v>-1</v>
      </c>
      <c r="V106" s="106">
        <v>3</v>
      </c>
      <c r="W106" s="107">
        <f aca="true" t="shared" si="71" ref="W106:W111">U106/V106</f>
        <v>-0.3333333333333333</v>
      </c>
      <c r="X106" s="106"/>
      <c r="Y106" s="106">
        <v>-4</v>
      </c>
      <c r="AK106" s="104">
        <f ca="1" t="shared" si="65"/>
        <v>0.583839972268392</v>
      </c>
      <c r="AL106" s="104">
        <f t="shared" si="60"/>
        <v>242</v>
      </c>
      <c r="AM106" s="104">
        <v>1</v>
      </c>
      <c r="AN106" s="104">
        <v>8</v>
      </c>
      <c r="AO106" s="105">
        <f t="shared" si="70"/>
        <v>0.125</v>
      </c>
      <c r="AP106" s="104"/>
      <c r="AQ106" s="104">
        <v>1</v>
      </c>
    </row>
    <row r="107" spans="10:43" ht="12.75">
      <c r="J107" s="104">
        <f ca="1" t="shared" si="55"/>
        <v>0.8186234019840972</v>
      </c>
      <c r="K107" s="104">
        <f t="shared" si="56"/>
        <v>121</v>
      </c>
      <c r="L107" s="104">
        <v>-1</v>
      </c>
      <c r="M107" s="104">
        <v>1</v>
      </c>
      <c r="N107" s="105">
        <f>L107/M107</f>
        <v>-1</v>
      </c>
      <c r="O107" s="104"/>
      <c r="P107" s="104">
        <v>2</v>
      </c>
      <c r="Q107" s="108"/>
      <c r="S107" s="106">
        <f ca="1" t="shared" si="57"/>
        <v>0.09834977804214251</v>
      </c>
      <c r="T107" s="106">
        <f t="shared" si="58"/>
        <v>15</v>
      </c>
      <c r="U107" s="106">
        <v>-1</v>
      </c>
      <c r="V107" s="106">
        <v>4</v>
      </c>
      <c r="W107" s="107">
        <f t="shared" si="71"/>
        <v>-0.25</v>
      </c>
      <c r="X107" s="106"/>
      <c r="Y107" s="106">
        <v>-4</v>
      </c>
      <c r="AK107" s="104">
        <f ca="1" t="shared" si="65"/>
        <v>0.4387548649256665</v>
      </c>
      <c r="AL107" s="104">
        <f t="shared" si="60"/>
        <v>182</v>
      </c>
      <c r="AM107" s="104">
        <v>1</v>
      </c>
      <c r="AN107" s="104">
        <v>1</v>
      </c>
      <c r="AO107" s="105">
        <f>AM107/AN107</f>
        <v>1</v>
      </c>
      <c r="AP107" s="104"/>
      <c r="AQ107" s="104">
        <v>2</v>
      </c>
    </row>
    <row r="108" spans="10:43" ht="12.75">
      <c r="J108" s="104">
        <f ca="1" t="shared" si="55"/>
        <v>0.20310049663127128</v>
      </c>
      <c r="K108" s="104">
        <f t="shared" si="56"/>
        <v>37</v>
      </c>
      <c r="L108" s="104">
        <v>-1</v>
      </c>
      <c r="M108" s="104">
        <v>2</v>
      </c>
      <c r="N108" s="105">
        <f>L108/M108</f>
        <v>-0.5</v>
      </c>
      <c r="O108" s="104"/>
      <c r="P108" s="104">
        <v>2</v>
      </c>
      <c r="Q108" s="108"/>
      <c r="S108" s="106">
        <f ca="1" t="shared" si="57"/>
        <v>0.03729036812442743</v>
      </c>
      <c r="T108" s="106">
        <f t="shared" si="58"/>
        <v>9</v>
      </c>
      <c r="U108" s="106">
        <v>-1</v>
      </c>
      <c r="V108" s="106">
        <v>5</v>
      </c>
      <c r="W108" s="107">
        <f t="shared" si="71"/>
        <v>-0.2</v>
      </c>
      <c r="X108" s="106"/>
      <c r="Y108" s="106">
        <v>-4</v>
      </c>
      <c r="AK108" s="104">
        <f ca="1" t="shared" si="65"/>
        <v>0.9732783742052604</v>
      </c>
      <c r="AL108" s="104">
        <f t="shared" si="60"/>
        <v>399</v>
      </c>
      <c r="AM108" s="104">
        <v>1</v>
      </c>
      <c r="AN108" s="104">
        <v>2</v>
      </c>
      <c r="AO108" s="105">
        <f>AM108/AN108</f>
        <v>0.5</v>
      </c>
      <c r="AP108" s="104"/>
      <c r="AQ108" s="104">
        <v>2</v>
      </c>
    </row>
    <row r="109" spans="10:43" ht="12.75">
      <c r="J109" s="104">
        <f ca="1" t="shared" si="55"/>
        <v>0.15656581783847479</v>
      </c>
      <c r="K109" s="104">
        <f t="shared" si="56"/>
        <v>29</v>
      </c>
      <c r="L109" s="104">
        <v>-1</v>
      </c>
      <c r="M109" s="104">
        <v>3</v>
      </c>
      <c r="N109" s="105">
        <f aca="true" t="shared" si="72" ref="N109:N114">L109/M109</f>
        <v>-0.3333333333333333</v>
      </c>
      <c r="O109" s="104"/>
      <c r="P109" s="104">
        <v>2</v>
      </c>
      <c r="Q109" s="108"/>
      <c r="S109" s="106">
        <f ca="1" t="shared" si="57"/>
        <v>0.1432902117936674</v>
      </c>
      <c r="T109" s="106">
        <f t="shared" si="58"/>
        <v>21</v>
      </c>
      <c r="U109" s="106">
        <v>-1</v>
      </c>
      <c r="V109" s="106">
        <v>6</v>
      </c>
      <c r="W109" s="107">
        <f t="shared" si="71"/>
        <v>-0.16666666666666666</v>
      </c>
      <c r="X109" s="106"/>
      <c r="Y109" s="106">
        <v>-4</v>
      </c>
      <c r="AK109" s="104">
        <f ca="1" t="shared" si="65"/>
        <v>0.8222763703261817</v>
      </c>
      <c r="AL109" s="104">
        <f t="shared" si="60"/>
        <v>338</v>
      </c>
      <c r="AM109" s="104">
        <v>1</v>
      </c>
      <c r="AN109" s="104">
        <v>3</v>
      </c>
      <c r="AO109" s="105">
        <f aca="true" t="shared" si="73" ref="AO109:AO114">AM109/AN109</f>
        <v>0.3333333333333333</v>
      </c>
      <c r="AP109" s="104"/>
      <c r="AQ109" s="104">
        <v>2</v>
      </c>
    </row>
    <row r="110" spans="10:43" ht="12.75">
      <c r="J110" s="104">
        <f ca="1" t="shared" si="55"/>
        <v>0.06545906867433438</v>
      </c>
      <c r="K110" s="104">
        <f t="shared" si="56"/>
        <v>15</v>
      </c>
      <c r="L110" s="104">
        <v>-1</v>
      </c>
      <c r="M110" s="104">
        <v>4</v>
      </c>
      <c r="N110" s="105">
        <f t="shared" si="72"/>
        <v>-0.25</v>
      </c>
      <c r="O110" s="104"/>
      <c r="P110" s="104">
        <v>2</v>
      </c>
      <c r="Q110" s="108"/>
      <c r="S110" s="106">
        <f ca="1" t="shared" si="57"/>
        <v>0.731710006047996</v>
      </c>
      <c r="T110" s="106">
        <f t="shared" si="58"/>
        <v>94</v>
      </c>
      <c r="U110" s="106">
        <v>-1</v>
      </c>
      <c r="V110" s="106">
        <v>7</v>
      </c>
      <c r="W110" s="107">
        <f t="shared" si="71"/>
        <v>-0.14285714285714285</v>
      </c>
      <c r="X110" s="106"/>
      <c r="Y110" s="106">
        <v>-4</v>
      </c>
      <c r="AK110" s="104">
        <f ca="1" t="shared" si="65"/>
        <v>0.44554442200022404</v>
      </c>
      <c r="AL110" s="104">
        <f t="shared" si="60"/>
        <v>188</v>
      </c>
      <c r="AM110" s="104">
        <v>1</v>
      </c>
      <c r="AN110" s="104">
        <v>4</v>
      </c>
      <c r="AO110" s="105">
        <f t="shared" si="73"/>
        <v>0.25</v>
      </c>
      <c r="AP110" s="104"/>
      <c r="AQ110" s="104">
        <v>2</v>
      </c>
    </row>
    <row r="111" spans="10:43" ht="12.75">
      <c r="J111" s="104">
        <f ca="1" t="shared" si="55"/>
        <v>0.000275394055498035</v>
      </c>
      <c r="K111" s="104">
        <f t="shared" si="56"/>
        <v>1</v>
      </c>
      <c r="L111" s="104">
        <v>-1</v>
      </c>
      <c r="M111" s="104">
        <v>5</v>
      </c>
      <c r="N111" s="105">
        <f t="shared" si="72"/>
        <v>-0.2</v>
      </c>
      <c r="O111" s="104"/>
      <c r="P111" s="104">
        <v>2</v>
      </c>
      <c r="Q111" s="108"/>
      <c r="S111" s="106">
        <f ca="1" t="shared" si="57"/>
        <v>0.14617381357974346</v>
      </c>
      <c r="T111" s="106">
        <f t="shared" si="58"/>
        <v>22</v>
      </c>
      <c r="U111" s="106">
        <v>-1</v>
      </c>
      <c r="V111" s="106">
        <v>8</v>
      </c>
      <c r="W111" s="107">
        <f t="shared" si="71"/>
        <v>-0.125</v>
      </c>
      <c r="X111" s="106"/>
      <c r="Y111" s="106">
        <v>-4</v>
      </c>
      <c r="AK111" s="104">
        <f ca="1" t="shared" si="65"/>
        <v>0.043329418854653134</v>
      </c>
      <c r="AL111" s="104">
        <f t="shared" si="60"/>
        <v>17</v>
      </c>
      <c r="AM111" s="104">
        <v>1</v>
      </c>
      <c r="AN111" s="104">
        <v>5</v>
      </c>
      <c r="AO111" s="105">
        <f t="shared" si="73"/>
        <v>0.2</v>
      </c>
      <c r="AP111" s="104"/>
      <c r="AQ111" s="104">
        <v>2</v>
      </c>
    </row>
    <row r="112" spans="10:43" ht="12.75">
      <c r="J112" s="104">
        <f ca="1" t="shared" si="55"/>
        <v>0.18032173658874218</v>
      </c>
      <c r="K112" s="104">
        <f t="shared" si="56"/>
        <v>33</v>
      </c>
      <c r="L112" s="104">
        <v>-1</v>
      </c>
      <c r="M112" s="104">
        <v>6</v>
      </c>
      <c r="N112" s="105">
        <f t="shared" si="72"/>
        <v>-0.16666666666666666</v>
      </c>
      <c r="O112" s="104"/>
      <c r="P112" s="104">
        <v>2</v>
      </c>
      <c r="Q112" s="108"/>
      <c r="S112" s="106">
        <f ca="1" t="shared" si="57"/>
        <v>0.25648289253929524</v>
      </c>
      <c r="T112" s="106">
        <f t="shared" si="58"/>
        <v>38</v>
      </c>
      <c r="U112" s="106">
        <v>-1</v>
      </c>
      <c r="V112" s="106">
        <v>2</v>
      </c>
      <c r="W112" s="107">
        <f aca="true" t="shared" si="74" ref="W112:W137">U112/V112</f>
        <v>-0.5</v>
      </c>
      <c r="X112" s="106"/>
      <c r="Y112" s="106">
        <v>-5</v>
      </c>
      <c r="AK112" s="104">
        <f ca="1" t="shared" si="65"/>
        <v>0.6975073070484858</v>
      </c>
      <c r="AL112" s="104">
        <f t="shared" si="60"/>
        <v>293</v>
      </c>
      <c r="AM112" s="104">
        <v>1</v>
      </c>
      <c r="AN112" s="104">
        <v>6</v>
      </c>
      <c r="AO112" s="105">
        <f t="shared" si="73"/>
        <v>0.16666666666666666</v>
      </c>
      <c r="AP112" s="104"/>
      <c r="AQ112" s="104">
        <v>2</v>
      </c>
    </row>
    <row r="113" spans="10:43" ht="12.75">
      <c r="J113" s="104">
        <f ca="1" t="shared" si="55"/>
        <v>0.6845498240278127</v>
      </c>
      <c r="K113" s="104">
        <f t="shared" si="56"/>
        <v>107</v>
      </c>
      <c r="L113" s="104">
        <v>-1</v>
      </c>
      <c r="M113" s="104">
        <v>7</v>
      </c>
      <c r="N113" s="105">
        <f t="shared" si="72"/>
        <v>-0.14285714285714285</v>
      </c>
      <c r="O113" s="104"/>
      <c r="P113" s="104">
        <v>2</v>
      </c>
      <c r="Q113" s="108"/>
      <c r="S113" s="106">
        <f ca="1" t="shared" si="57"/>
        <v>0.16806423246722457</v>
      </c>
      <c r="T113" s="106">
        <f t="shared" si="58"/>
        <v>26</v>
      </c>
      <c r="U113" s="106">
        <v>-1</v>
      </c>
      <c r="V113" s="106">
        <v>3</v>
      </c>
      <c r="W113" s="107">
        <f t="shared" si="74"/>
        <v>-0.3333333333333333</v>
      </c>
      <c r="X113" s="106"/>
      <c r="Y113" s="106">
        <v>-5</v>
      </c>
      <c r="AK113" s="104">
        <f ca="1" t="shared" si="65"/>
        <v>0.40130067675459635</v>
      </c>
      <c r="AL113" s="104">
        <f t="shared" si="60"/>
        <v>167</v>
      </c>
      <c r="AM113" s="104">
        <v>1</v>
      </c>
      <c r="AN113" s="104">
        <v>7</v>
      </c>
      <c r="AO113" s="105">
        <f t="shared" si="73"/>
        <v>0.14285714285714285</v>
      </c>
      <c r="AP113" s="104"/>
      <c r="AQ113" s="104">
        <v>2</v>
      </c>
    </row>
    <row r="114" spans="10:43" ht="12.75">
      <c r="J114" s="104">
        <f ca="1" t="shared" si="55"/>
        <v>0.6560135821016306</v>
      </c>
      <c r="K114" s="104">
        <f t="shared" si="56"/>
        <v>104</v>
      </c>
      <c r="L114" s="104">
        <v>-1</v>
      </c>
      <c r="M114" s="104">
        <v>8</v>
      </c>
      <c r="N114" s="105">
        <f t="shared" si="72"/>
        <v>-0.125</v>
      </c>
      <c r="O114" s="104"/>
      <c r="P114" s="104">
        <v>2</v>
      </c>
      <c r="Q114" s="108"/>
      <c r="S114" s="106">
        <f ca="1" t="shared" si="57"/>
        <v>0.902643029848988</v>
      </c>
      <c r="T114" s="106">
        <f t="shared" si="58"/>
        <v>115</v>
      </c>
      <c r="U114" s="106">
        <v>-1</v>
      </c>
      <c r="V114" s="106">
        <v>4</v>
      </c>
      <c r="W114" s="107">
        <f t="shared" si="74"/>
        <v>-0.25</v>
      </c>
      <c r="X114" s="106"/>
      <c r="Y114" s="106">
        <v>-5</v>
      </c>
      <c r="AK114" s="104">
        <f ca="1" t="shared" si="65"/>
        <v>0.5165220005219222</v>
      </c>
      <c r="AL114" s="104">
        <f t="shared" si="60"/>
        <v>216</v>
      </c>
      <c r="AM114" s="104">
        <v>1</v>
      </c>
      <c r="AN114" s="104">
        <v>8</v>
      </c>
      <c r="AO114" s="105">
        <f t="shared" si="73"/>
        <v>0.125</v>
      </c>
      <c r="AP114" s="104"/>
      <c r="AQ114" s="104">
        <v>2</v>
      </c>
    </row>
    <row r="115" spans="10:43" ht="12.75">
      <c r="J115" s="104">
        <f ca="1" t="shared" si="55"/>
        <v>0.35980082532729085</v>
      </c>
      <c r="K115" s="104">
        <f t="shared" si="56"/>
        <v>65</v>
      </c>
      <c r="L115" s="104">
        <v>-1</v>
      </c>
      <c r="M115" s="104">
        <v>1</v>
      </c>
      <c r="N115" s="105">
        <f>L115/M115</f>
        <v>-1</v>
      </c>
      <c r="O115" s="104"/>
      <c r="P115" s="104">
        <v>3</v>
      </c>
      <c r="Q115" s="108"/>
      <c r="S115" s="106">
        <f ca="1" t="shared" si="57"/>
        <v>0.8083515713030462</v>
      </c>
      <c r="T115" s="106">
        <f t="shared" si="58"/>
        <v>101</v>
      </c>
      <c r="U115" s="106">
        <v>-2</v>
      </c>
      <c r="V115" s="106">
        <v>3</v>
      </c>
      <c r="W115" s="107">
        <f t="shared" si="74"/>
        <v>-0.6666666666666666</v>
      </c>
      <c r="X115" s="106"/>
      <c r="Y115" s="106">
        <v>-1</v>
      </c>
      <c r="AK115" s="104">
        <f ca="1" t="shared" si="65"/>
        <v>0.41143057135415706</v>
      </c>
      <c r="AL115" s="104">
        <f t="shared" si="60"/>
        <v>172</v>
      </c>
      <c r="AM115" s="104">
        <v>1</v>
      </c>
      <c r="AN115" s="104">
        <v>1</v>
      </c>
      <c r="AO115" s="105">
        <f>AM115/AN115</f>
        <v>1</v>
      </c>
      <c r="AP115" s="104"/>
      <c r="AQ115" s="104">
        <v>3</v>
      </c>
    </row>
    <row r="116" spans="10:43" ht="12.75">
      <c r="J116" s="104">
        <f ca="1" t="shared" si="55"/>
        <v>0.9483490008226347</v>
      </c>
      <c r="K116" s="104">
        <f t="shared" si="56"/>
        <v>140</v>
      </c>
      <c r="L116" s="104">
        <v>-1</v>
      </c>
      <c r="M116" s="104">
        <v>2</v>
      </c>
      <c r="N116" s="105">
        <f>L116/M116</f>
        <v>-0.5</v>
      </c>
      <c r="O116" s="104"/>
      <c r="P116" s="104">
        <v>3</v>
      </c>
      <c r="Q116" s="108"/>
      <c r="S116" s="106">
        <f ca="1" t="shared" si="57"/>
        <v>0.5845021939836363</v>
      </c>
      <c r="T116" s="106">
        <f t="shared" si="58"/>
        <v>73</v>
      </c>
      <c r="U116" s="106">
        <v>-2</v>
      </c>
      <c r="V116" s="106">
        <v>5</v>
      </c>
      <c r="W116" s="107">
        <f t="shared" si="74"/>
        <v>-0.4</v>
      </c>
      <c r="X116" s="106"/>
      <c r="Y116" s="106">
        <v>-1</v>
      </c>
      <c r="AK116" s="104">
        <f ca="1" t="shared" si="65"/>
        <v>0.4715760611128559</v>
      </c>
      <c r="AL116" s="104">
        <f t="shared" si="60"/>
        <v>198</v>
      </c>
      <c r="AM116" s="104">
        <v>1</v>
      </c>
      <c r="AN116" s="104">
        <v>2</v>
      </c>
      <c r="AO116" s="105">
        <f>AM116/AN116</f>
        <v>0.5</v>
      </c>
      <c r="AP116" s="104"/>
      <c r="AQ116" s="104">
        <v>3</v>
      </c>
    </row>
    <row r="117" spans="10:43" ht="12.75">
      <c r="J117" s="104">
        <f ca="1" t="shared" si="55"/>
        <v>0.31810121931796687</v>
      </c>
      <c r="K117" s="104">
        <f t="shared" si="56"/>
        <v>52</v>
      </c>
      <c r="L117" s="104">
        <v>-1</v>
      </c>
      <c r="M117" s="104">
        <v>3</v>
      </c>
      <c r="N117" s="105">
        <f aca="true" t="shared" si="75" ref="N117:N122">L117/M117</f>
        <v>-0.3333333333333333</v>
      </c>
      <c r="O117" s="104"/>
      <c r="P117" s="104">
        <v>3</v>
      </c>
      <c r="Q117" s="108"/>
      <c r="S117" s="106">
        <f ca="1" t="shared" si="57"/>
        <v>0.08000493217493831</v>
      </c>
      <c r="T117" s="106">
        <f t="shared" si="58"/>
        <v>13</v>
      </c>
      <c r="U117" s="106">
        <v>-2</v>
      </c>
      <c r="V117" s="106">
        <v>7</v>
      </c>
      <c r="W117" s="107">
        <f t="shared" si="74"/>
        <v>-0.2857142857142857</v>
      </c>
      <c r="X117" s="106"/>
      <c r="Y117" s="106">
        <v>-1</v>
      </c>
      <c r="AK117" s="104">
        <f ca="1" t="shared" si="65"/>
        <v>0.1189505599007008</v>
      </c>
      <c r="AL117" s="104">
        <f t="shared" si="60"/>
        <v>45</v>
      </c>
      <c r="AM117" s="104">
        <v>1</v>
      </c>
      <c r="AN117" s="104">
        <v>3</v>
      </c>
      <c r="AO117" s="105">
        <f aca="true" t="shared" si="76" ref="AO117:AO122">AM117/AN117</f>
        <v>0.3333333333333333</v>
      </c>
      <c r="AP117" s="104"/>
      <c r="AQ117" s="104">
        <v>3</v>
      </c>
    </row>
    <row r="118" spans="10:43" ht="12.75">
      <c r="J118" s="104">
        <f ca="1" t="shared" si="55"/>
        <v>0.38061833178359894</v>
      </c>
      <c r="K118" s="104">
        <f t="shared" si="56"/>
        <v>69</v>
      </c>
      <c r="L118" s="104">
        <v>-1</v>
      </c>
      <c r="M118" s="104">
        <v>4</v>
      </c>
      <c r="N118" s="105">
        <f t="shared" si="75"/>
        <v>-0.25</v>
      </c>
      <c r="O118" s="104"/>
      <c r="P118" s="104">
        <v>3</v>
      </c>
      <c r="Q118" s="108"/>
      <c r="S118" s="106">
        <f ca="1" t="shared" si="57"/>
        <v>0.676969029708705</v>
      </c>
      <c r="T118" s="106">
        <f t="shared" si="58"/>
        <v>89</v>
      </c>
      <c r="U118" s="106">
        <v>-2</v>
      </c>
      <c r="V118" s="106">
        <v>3</v>
      </c>
      <c r="W118" s="107">
        <f t="shared" si="74"/>
        <v>-0.6666666666666666</v>
      </c>
      <c r="X118" s="106"/>
      <c r="Y118" s="106">
        <v>-2</v>
      </c>
      <c r="AK118" s="104">
        <f ca="1" t="shared" si="65"/>
        <v>0.484383202173974</v>
      </c>
      <c r="AL118" s="104">
        <f t="shared" si="60"/>
        <v>202</v>
      </c>
      <c r="AM118" s="104">
        <v>1</v>
      </c>
      <c r="AN118" s="104">
        <v>4</v>
      </c>
      <c r="AO118" s="105">
        <f t="shared" si="76"/>
        <v>0.25</v>
      </c>
      <c r="AP118" s="104"/>
      <c r="AQ118" s="104">
        <v>3</v>
      </c>
    </row>
    <row r="119" spans="10:43" ht="12.75">
      <c r="J119" s="104">
        <f ca="1" t="shared" si="55"/>
        <v>0.8826528282438588</v>
      </c>
      <c r="K119" s="104">
        <f t="shared" si="56"/>
        <v>132</v>
      </c>
      <c r="L119" s="104">
        <v>-1</v>
      </c>
      <c r="M119" s="104">
        <v>5</v>
      </c>
      <c r="N119" s="105">
        <f t="shared" si="75"/>
        <v>-0.2</v>
      </c>
      <c r="O119" s="104"/>
      <c r="P119" s="104">
        <v>3</v>
      </c>
      <c r="Q119" s="108"/>
      <c r="S119" s="106">
        <f ca="1" t="shared" si="57"/>
        <v>0.16292592722860721</v>
      </c>
      <c r="T119" s="106">
        <f t="shared" si="58"/>
        <v>25</v>
      </c>
      <c r="U119" s="106">
        <v>-2</v>
      </c>
      <c r="V119" s="106">
        <v>5</v>
      </c>
      <c r="W119" s="107">
        <f t="shared" si="74"/>
        <v>-0.4</v>
      </c>
      <c r="X119" s="106"/>
      <c r="Y119" s="106">
        <v>-2</v>
      </c>
      <c r="AK119" s="104">
        <f ca="1" t="shared" si="65"/>
        <v>0.036415578789711134</v>
      </c>
      <c r="AL119" s="104">
        <f t="shared" si="60"/>
        <v>15</v>
      </c>
      <c r="AM119" s="104">
        <v>1</v>
      </c>
      <c r="AN119" s="104">
        <v>5</v>
      </c>
      <c r="AO119" s="105">
        <f t="shared" si="76"/>
        <v>0.2</v>
      </c>
      <c r="AP119" s="104"/>
      <c r="AQ119" s="104">
        <v>3</v>
      </c>
    </row>
    <row r="120" spans="10:43" ht="12.75">
      <c r="J120" s="104">
        <f ca="1" t="shared" si="55"/>
        <v>0.3320728348273214</v>
      </c>
      <c r="K120" s="104">
        <f t="shared" si="56"/>
        <v>54</v>
      </c>
      <c r="L120" s="104">
        <v>-1</v>
      </c>
      <c r="M120" s="104">
        <v>6</v>
      </c>
      <c r="N120" s="105">
        <f t="shared" si="75"/>
        <v>-0.16666666666666666</v>
      </c>
      <c r="O120" s="104"/>
      <c r="P120" s="104">
        <v>3</v>
      </c>
      <c r="Q120" s="108"/>
      <c r="S120" s="106">
        <f ca="1" t="shared" si="57"/>
        <v>0.5627300257394934</v>
      </c>
      <c r="T120" s="106">
        <f t="shared" si="58"/>
        <v>72</v>
      </c>
      <c r="U120" s="106">
        <v>-2</v>
      </c>
      <c r="V120" s="106">
        <v>7</v>
      </c>
      <c r="W120" s="107">
        <f t="shared" si="74"/>
        <v>-0.2857142857142857</v>
      </c>
      <c r="X120" s="106"/>
      <c r="Y120" s="106">
        <v>-2</v>
      </c>
      <c r="AK120" s="104">
        <f ca="1" t="shared" si="65"/>
        <v>0.7254273038900889</v>
      </c>
      <c r="AL120" s="104">
        <f t="shared" si="60"/>
        <v>302</v>
      </c>
      <c r="AM120" s="104">
        <v>1</v>
      </c>
      <c r="AN120" s="104">
        <v>6</v>
      </c>
      <c r="AO120" s="105">
        <f t="shared" si="76"/>
        <v>0.16666666666666666</v>
      </c>
      <c r="AP120" s="104"/>
      <c r="AQ120" s="104">
        <v>3</v>
      </c>
    </row>
    <row r="121" spans="10:43" ht="12.75">
      <c r="J121" s="104">
        <f ca="1" t="shared" si="55"/>
        <v>0.3935737762485898</v>
      </c>
      <c r="K121" s="104">
        <f t="shared" si="56"/>
        <v>71</v>
      </c>
      <c r="L121" s="104">
        <v>-1</v>
      </c>
      <c r="M121" s="104">
        <v>7</v>
      </c>
      <c r="N121" s="105">
        <f t="shared" si="75"/>
        <v>-0.14285714285714285</v>
      </c>
      <c r="O121" s="104"/>
      <c r="P121" s="104">
        <v>3</v>
      </c>
      <c r="Q121" s="108"/>
      <c r="S121" s="106">
        <f ca="1" t="shared" si="57"/>
        <v>0.8624711827719995</v>
      </c>
      <c r="T121" s="106">
        <f t="shared" si="58"/>
        <v>111</v>
      </c>
      <c r="U121" s="106">
        <v>-2</v>
      </c>
      <c r="V121" s="106">
        <v>3</v>
      </c>
      <c r="W121" s="107">
        <f t="shared" si="74"/>
        <v>-0.6666666666666666</v>
      </c>
      <c r="X121" s="106"/>
      <c r="Y121" s="106">
        <v>-3</v>
      </c>
      <c r="AK121" s="104">
        <f ca="1" t="shared" si="65"/>
        <v>0.48902923422476885</v>
      </c>
      <c r="AL121" s="104">
        <f t="shared" si="60"/>
        <v>204</v>
      </c>
      <c r="AM121" s="104">
        <v>1</v>
      </c>
      <c r="AN121" s="104">
        <v>7</v>
      </c>
      <c r="AO121" s="105">
        <f t="shared" si="76"/>
        <v>0.14285714285714285</v>
      </c>
      <c r="AP121" s="104"/>
      <c r="AQ121" s="104">
        <v>3</v>
      </c>
    </row>
    <row r="122" spans="10:43" ht="12.75">
      <c r="J122" s="104">
        <f ca="1" t="shared" si="55"/>
        <v>0.2489696748145216</v>
      </c>
      <c r="K122" s="104">
        <f t="shared" si="56"/>
        <v>44</v>
      </c>
      <c r="L122" s="104">
        <v>-1</v>
      </c>
      <c r="M122" s="104">
        <v>8</v>
      </c>
      <c r="N122" s="105">
        <f t="shared" si="75"/>
        <v>-0.125</v>
      </c>
      <c r="O122" s="104"/>
      <c r="P122" s="104">
        <v>3</v>
      </c>
      <c r="Q122" s="108"/>
      <c r="S122" s="106">
        <f ca="1" t="shared" si="57"/>
        <v>0.2965740611533123</v>
      </c>
      <c r="T122" s="106">
        <f t="shared" si="58"/>
        <v>46</v>
      </c>
      <c r="U122" s="106">
        <v>-2</v>
      </c>
      <c r="V122" s="106">
        <v>5</v>
      </c>
      <c r="W122" s="107">
        <f t="shared" si="74"/>
        <v>-0.4</v>
      </c>
      <c r="X122" s="106"/>
      <c r="Y122" s="106">
        <v>-3</v>
      </c>
      <c r="AK122" s="104">
        <f ca="1" t="shared" si="65"/>
        <v>0.99961224458133</v>
      </c>
      <c r="AL122" s="104">
        <f t="shared" si="60"/>
        <v>408</v>
      </c>
      <c r="AM122" s="104">
        <v>1</v>
      </c>
      <c r="AN122" s="104">
        <v>8</v>
      </c>
      <c r="AO122" s="105">
        <f t="shared" si="76"/>
        <v>0.125</v>
      </c>
      <c r="AP122" s="104"/>
      <c r="AQ122" s="104">
        <v>3</v>
      </c>
    </row>
    <row r="123" spans="10:43" ht="12.75">
      <c r="J123" s="104">
        <f ca="1" t="shared" si="55"/>
        <v>0.7508002976673764</v>
      </c>
      <c r="K123" s="104">
        <f t="shared" si="56"/>
        <v>113</v>
      </c>
      <c r="L123" s="104">
        <v>-1</v>
      </c>
      <c r="M123" s="104">
        <v>1</v>
      </c>
      <c r="N123" s="105">
        <f>L123/M123</f>
        <v>-1</v>
      </c>
      <c r="O123" s="104"/>
      <c r="P123" s="104">
        <v>4</v>
      </c>
      <c r="Q123" s="108"/>
      <c r="S123" s="106">
        <f ca="1" t="shared" si="57"/>
        <v>0.2692596277213326</v>
      </c>
      <c r="T123" s="106">
        <f t="shared" si="58"/>
        <v>41</v>
      </c>
      <c r="U123" s="106">
        <v>-3</v>
      </c>
      <c r="V123" s="106">
        <v>4</v>
      </c>
      <c r="W123" s="107">
        <f t="shared" si="74"/>
        <v>-0.75</v>
      </c>
      <c r="X123" s="106"/>
      <c r="Y123" s="106">
        <v>-1</v>
      </c>
      <c r="AK123" s="104">
        <f ca="1" t="shared" si="65"/>
        <v>0.37834001237634074</v>
      </c>
      <c r="AL123" s="104">
        <f t="shared" si="60"/>
        <v>152</v>
      </c>
      <c r="AM123" s="104">
        <v>1</v>
      </c>
      <c r="AN123" s="104">
        <v>1</v>
      </c>
      <c r="AO123" s="105">
        <f>AM123/AN123</f>
        <v>1</v>
      </c>
      <c r="AP123" s="104"/>
      <c r="AQ123" s="104">
        <v>4</v>
      </c>
    </row>
    <row r="124" spans="10:43" ht="12.75">
      <c r="J124" s="104">
        <f ca="1" t="shared" si="55"/>
        <v>0.40443368176560046</v>
      </c>
      <c r="K124" s="104">
        <f t="shared" si="56"/>
        <v>74</v>
      </c>
      <c r="L124" s="104">
        <v>-1</v>
      </c>
      <c r="M124" s="104">
        <v>2</v>
      </c>
      <c r="N124" s="105">
        <f>L124/M124</f>
        <v>-0.5</v>
      </c>
      <c r="O124" s="104"/>
      <c r="P124" s="104">
        <v>4</v>
      </c>
      <c r="Q124" s="108"/>
      <c r="S124" s="106">
        <f ca="1" t="shared" si="57"/>
        <v>0.8064585396339385</v>
      </c>
      <c r="T124" s="106">
        <f t="shared" si="58"/>
        <v>100</v>
      </c>
      <c r="U124" s="106">
        <v>-3</v>
      </c>
      <c r="V124" s="106">
        <v>5</v>
      </c>
      <c r="W124" s="107">
        <f t="shared" si="74"/>
        <v>-0.6</v>
      </c>
      <c r="X124" s="106"/>
      <c r="Y124" s="106">
        <v>-1</v>
      </c>
      <c r="AK124" s="104">
        <f ca="1" t="shared" si="65"/>
        <v>0.3910376651772458</v>
      </c>
      <c r="AL124" s="104">
        <f t="shared" si="60"/>
        <v>160</v>
      </c>
      <c r="AM124" s="104">
        <v>1</v>
      </c>
      <c r="AN124" s="104">
        <v>2</v>
      </c>
      <c r="AO124" s="105">
        <f>AM124/AN124</f>
        <v>0.5</v>
      </c>
      <c r="AP124" s="104"/>
      <c r="AQ124" s="104">
        <v>4</v>
      </c>
    </row>
    <row r="125" spans="10:43" ht="12.75">
      <c r="J125" s="104">
        <f ca="1" t="shared" si="55"/>
        <v>0.7927066372464628</v>
      </c>
      <c r="K125" s="104">
        <f t="shared" si="56"/>
        <v>118</v>
      </c>
      <c r="L125" s="104">
        <v>-1</v>
      </c>
      <c r="M125" s="104">
        <v>3</v>
      </c>
      <c r="N125" s="105">
        <f aca="true" t="shared" si="77" ref="N125:N130">L125/M125</f>
        <v>-0.3333333333333333</v>
      </c>
      <c r="O125" s="104"/>
      <c r="P125" s="104">
        <v>4</v>
      </c>
      <c r="Q125" s="108"/>
      <c r="S125" s="106">
        <f ca="1" t="shared" si="57"/>
        <v>0.031383191375977226</v>
      </c>
      <c r="T125" s="106">
        <f t="shared" si="58"/>
        <v>6</v>
      </c>
      <c r="U125" s="106">
        <v>-3</v>
      </c>
      <c r="V125" s="106">
        <v>7</v>
      </c>
      <c r="W125" s="107">
        <f t="shared" si="74"/>
        <v>-0.42857142857142855</v>
      </c>
      <c r="X125" s="106"/>
      <c r="Y125" s="106">
        <v>-1</v>
      </c>
      <c r="AK125" s="104">
        <f ca="1" t="shared" si="65"/>
        <v>0.6640187095876817</v>
      </c>
      <c r="AL125" s="104">
        <f t="shared" si="60"/>
        <v>282</v>
      </c>
      <c r="AM125" s="104">
        <v>1</v>
      </c>
      <c r="AN125" s="104">
        <v>3</v>
      </c>
      <c r="AO125" s="105">
        <f aca="true" t="shared" si="78" ref="AO125:AO130">AM125/AN125</f>
        <v>0.3333333333333333</v>
      </c>
      <c r="AP125" s="104"/>
      <c r="AQ125" s="104">
        <v>4</v>
      </c>
    </row>
    <row r="126" spans="10:43" ht="12.75">
      <c r="J126" s="104">
        <f ca="1" t="shared" si="55"/>
        <v>0.022667973696810506</v>
      </c>
      <c r="K126" s="104">
        <f t="shared" si="56"/>
        <v>9</v>
      </c>
      <c r="L126" s="104">
        <v>-1</v>
      </c>
      <c r="M126" s="104">
        <v>4</v>
      </c>
      <c r="N126" s="105">
        <f t="shared" si="77"/>
        <v>-0.25</v>
      </c>
      <c r="O126" s="104"/>
      <c r="P126" s="104">
        <v>4</v>
      </c>
      <c r="Q126" s="108"/>
      <c r="S126" s="106">
        <f ca="1" t="shared" si="57"/>
        <v>0.23985376113390444</v>
      </c>
      <c r="T126" s="106">
        <f t="shared" si="58"/>
        <v>36</v>
      </c>
      <c r="U126" s="106">
        <v>-3</v>
      </c>
      <c r="V126" s="106">
        <v>4</v>
      </c>
      <c r="W126" s="107">
        <f t="shared" si="74"/>
        <v>-0.75</v>
      </c>
      <c r="X126" s="106"/>
      <c r="Y126" s="106">
        <v>-2</v>
      </c>
      <c r="AK126" s="104">
        <f ca="1" t="shared" si="65"/>
        <v>0.18705545555393677</v>
      </c>
      <c r="AL126" s="104">
        <f t="shared" si="60"/>
        <v>69</v>
      </c>
      <c r="AM126" s="104">
        <v>1</v>
      </c>
      <c r="AN126" s="104">
        <v>4</v>
      </c>
      <c r="AO126" s="105">
        <f t="shared" si="78"/>
        <v>0.25</v>
      </c>
      <c r="AP126" s="104"/>
      <c r="AQ126" s="104">
        <v>4</v>
      </c>
    </row>
    <row r="127" spans="10:43" ht="12.75">
      <c r="J127" s="104">
        <f ca="1" t="shared" si="55"/>
        <v>0.3281307525510533</v>
      </c>
      <c r="K127" s="104">
        <f t="shared" si="56"/>
        <v>53</v>
      </c>
      <c r="L127" s="104">
        <v>-1</v>
      </c>
      <c r="M127" s="104">
        <v>5</v>
      </c>
      <c r="N127" s="105">
        <f t="shared" si="77"/>
        <v>-0.2</v>
      </c>
      <c r="O127" s="104"/>
      <c r="P127" s="104">
        <v>4</v>
      </c>
      <c r="Q127" s="108"/>
      <c r="S127" s="106">
        <f ca="1" t="shared" si="57"/>
        <v>0.8690876858814063</v>
      </c>
      <c r="T127" s="106">
        <f t="shared" si="58"/>
        <v>113</v>
      </c>
      <c r="U127" s="106">
        <v>-3</v>
      </c>
      <c r="V127" s="106">
        <v>5</v>
      </c>
      <c r="W127" s="107">
        <f t="shared" si="74"/>
        <v>-0.6</v>
      </c>
      <c r="X127" s="106"/>
      <c r="Y127" s="106">
        <v>-2</v>
      </c>
      <c r="AK127" s="104">
        <f ca="1" t="shared" si="65"/>
        <v>0.1618244565190401</v>
      </c>
      <c r="AL127" s="104">
        <f t="shared" si="60"/>
        <v>60</v>
      </c>
      <c r="AM127" s="104">
        <v>1</v>
      </c>
      <c r="AN127" s="104">
        <v>5</v>
      </c>
      <c r="AO127" s="105">
        <f t="shared" si="78"/>
        <v>0.2</v>
      </c>
      <c r="AP127" s="104"/>
      <c r="AQ127" s="104">
        <v>4</v>
      </c>
    </row>
    <row r="128" spans="10:43" ht="12.75">
      <c r="J128" s="104">
        <f ca="1" t="shared" si="55"/>
        <v>0.33282603543682776</v>
      </c>
      <c r="K128" s="104">
        <f t="shared" si="56"/>
        <v>55</v>
      </c>
      <c r="L128" s="104">
        <v>-1</v>
      </c>
      <c r="M128" s="104">
        <v>6</v>
      </c>
      <c r="N128" s="105">
        <f t="shared" si="77"/>
        <v>-0.16666666666666666</v>
      </c>
      <c r="O128" s="104"/>
      <c r="P128" s="104">
        <v>4</v>
      </c>
      <c r="Q128" s="108"/>
      <c r="S128" s="106">
        <f ca="1" t="shared" si="57"/>
        <v>0.9357977846042589</v>
      </c>
      <c r="T128" s="106">
        <f t="shared" si="58"/>
        <v>118</v>
      </c>
      <c r="U128" s="106">
        <v>-3</v>
      </c>
      <c r="V128" s="106">
        <v>7</v>
      </c>
      <c r="W128" s="107">
        <f t="shared" si="74"/>
        <v>-0.42857142857142855</v>
      </c>
      <c r="X128" s="106"/>
      <c r="Y128" s="106">
        <v>-2</v>
      </c>
      <c r="AK128" s="104">
        <f ca="1" t="shared" si="65"/>
        <v>0.31919831843249513</v>
      </c>
      <c r="AL128" s="104">
        <f t="shared" si="60"/>
        <v>122</v>
      </c>
      <c r="AM128" s="104">
        <v>1</v>
      </c>
      <c r="AN128" s="104">
        <v>6</v>
      </c>
      <c r="AO128" s="105">
        <f t="shared" si="78"/>
        <v>0.16666666666666666</v>
      </c>
      <c r="AP128" s="104"/>
      <c r="AQ128" s="104">
        <v>4</v>
      </c>
    </row>
    <row r="129" spans="10:43" ht="12.75">
      <c r="J129" s="104">
        <f ca="1" t="shared" si="55"/>
        <v>0.9896853712309732</v>
      </c>
      <c r="K129" s="104">
        <f t="shared" si="56"/>
        <v>152</v>
      </c>
      <c r="L129" s="104">
        <v>-1</v>
      </c>
      <c r="M129" s="104">
        <v>7</v>
      </c>
      <c r="N129" s="105">
        <f t="shared" si="77"/>
        <v>-0.14285714285714285</v>
      </c>
      <c r="O129" s="104"/>
      <c r="P129" s="104">
        <v>4</v>
      </c>
      <c r="Q129" s="108"/>
      <c r="S129" s="106">
        <f ca="1" t="shared" si="57"/>
        <v>0.4002966678171269</v>
      </c>
      <c r="T129" s="106">
        <f t="shared" si="58"/>
        <v>59</v>
      </c>
      <c r="U129" s="106">
        <v>-3</v>
      </c>
      <c r="V129" s="106">
        <v>4</v>
      </c>
      <c r="W129" s="107">
        <f t="shared" si="74"/>
        <v>-0.75</v>
      </c>
      <c r="X129" s="106"/>
      <c r="Y129" s="106">
        <v>-3</v>
      </c>
      <c r="AK129" s="104">
        <f ca="1" t="shared" si="65"/>
        <v>0.08715073240472693</v>
      </c>
      <c r="AL129" s="104">
        <f t="shared" si="60"/>
        <v>31</v>
      </c>
      <c r="AM129" s="104">
        <v>1</v>
      </c>
      <c r="AN129" s="104">
        <v>7</v>
      </c>
      <c r="AO129" s="105">
        <f t="shared" si="78"/>
        <v>0.14285714285714285</v>
      </c>
      <c r="AP129" s="104"/>
      <c r="AQ129" s="104">
        <v>4</v>
      </c>
    </row>
    <row r="130" spans="10:43" ht="12.75">
      <c r="J130" s="104">
        <f ca="1" t="shared" si="55"/>
        <v>0.3448696598316383</v>
      </c>
      <c r="K130" s="104">
        <f t="shared" si="56"/>
        <v>59</v>
      </c>
      <c r="L130" s="104">
        <v>-1</v>
      </c>
      <c r="M130" s="104">
        <v>8</v>
      </c>
      <c r="N130" s="105">
        <f t="shared" si="77"/>
        <v>-0.125</v>
      </c>
      <c r="O130" s="104"/>
      <c r="P130" s="104">
        <v>4</v>
      </c>
      <c r="Q130" s="108"/>
      <c r="S130" s="106">
        <f ca="1" t="shared" si="57"/>
        <v>0.21109223555066414</v>
      </c>
      <c r="T130" s="106">
        <f t="shared" si="58"/>
        <v>30</v>
      </c>
      <c r="U130" s="106">
        <v>-3</v>
      </c>
      <c r="V130" s="106">
        <v>5</v>
      </c>
      <c r="W130" s="107">
        <f t="shared" si="74"/>
        <v>-0.6</v>
      </c>
      <c r="X130" s="106"/>
      <c r="Y130" s="106">
        <v>-3</v>
      </c>
      <c r="AK130" s="104">
        <f ca="1" t="shared" si="65"/>
        <v>0.6095264166702787</v>
      </c>
      <c r="AL130" s="104">
        <f t="shared" si="60"/>
        <v>258</v>
      </c>
      <c r="AM130" s="104">
        <v>1</v>
      </c>
      <c r="AN130" s="104">
        <v>8</v>
      </c>
      <c r="AO130" s="105">
        <f t="shared" si="78"/>
        <v>0.125</v>
      </c>
      <c r="AP130" s="104"/>
      <c r="AQ130" s="104">
        <v>4</v>
      </c>
    </row>
    <row r="131" spans="10:43" ht="12.75">
      <c r="J131" s="104">
        <f ca="1" t="shared" si="55"/>
        <v>0.15112976912619835</v>
      </c>
      <c r="K131" s="104">
        <f t="shared" si="56"/>
        <v>28</v>
      </c>
      <c r="L131" s="104">
        <v>-1</v>
      </c>
      <c r="M131" s="104">
        <v>2</v>
      </c>
      <c r="N131" s="105">
        <f>L131/M131</f>
        <v>-0.5</v>
      </c>
      <c r="O131" s="104"/>
      <c r="P131" s="104">
        <v>5</v>
      </c>
      <c r="Q131" s="108"/>
      <c r="S131" s="106">
        <f ca="1" t="shared" si="57"/>
        <v>0.2033545266685215</v>
      </c>
      <c r="T131" s="106">
        <f t="shared" si="58"/>
        <v>29</v>
      </c>
      <c r="U131" s="106">
        <v>-3</v>
      </c>
      <c r="V131" s="106">
        <v>4</v>
      </c>
      <c r="W131" s="107">
        <f t="shared" si="74"/>
        <v>-0.75</v>
      </c>
      <c r="X131" s="106"/>
      <c r="Y131" s="106">
        <v>-4</v>
      </c>
      <c r="AK131" s="104">
        <f ca="1" t="shared" si="65"/>
        <v>0.7484521784612166</v>
      </c>
      <c r="AL131" s="104">
        <f t="shared" si="60"/>
        <v>309</v>
      </c>
      <c r="AM131" s="104">
        <v>1</v>
      </c>
      <c r="AN131" s="104">
        <v>2</v>
      </c>
      <c r="AO131" s="105">
        <f>AM131/AN131</f>
        <v>0.5</v>
      </c>
      <c r="AP131" s="104"/>
      <c r="AQ131" s="104">
        <v>5</v>
      </c>
    </row>
    <row r="132" spans="10:43" ht="12.75">
      <c r="J132" s="104">
        <f ca="1" t="shared" si="55"/>
        <v>0.9002290120839955</v>
      </c>
      <c r="K132" s="104">
        <f t="shared" si="56"/>
        <v>134</v>
      </c>
      <c r="L132" s="104">
        <v>-1</v>
      </c>
      <c r="M132" s="104">
        <v>3</v>
      </c>
      <c r="N132" s="105">
        <f aca="true" t="shared" si="79" ref="N132:N144">L132/M132</f>
        <v>-0.3333333333333333</v>
      </c>
      <c r="O132" s="104"/>
      <c r="P132" s="104">
        <v>5</v>
      </c>
      <c r="Q132" s="108"/>
      <c r="S132" s="106">
        <f ca="1" t="shared" si="57"/>
        <v>0.6238944785973468</v>
      </c>
      <c r="T132" s="106">
        <f t="shared" si="58"/>
        <v>79</v>
      </c>
      <c r="U132" s="106">
        <v>-4</v>
      </c>
      <c r="V132" s="106">
        <v>5</v>
      </c>
      <c r="W132" s="107">
        <f t="shared" si="74"/>
        <v>-0.8</v>
      </c>
      <c r="X132" s="106"/>
      <c r="Y132" s="106">
        <v>-1</v>
      </c>
      <c r="AK132" s="104">
        <f ca="1" t="shared" si="65"/>
        <v>0.7748449633215531</v>
      </c>
      <c r="AL132" s="104">
        <f t="shared" si="60"/>
        <v>318</v>
      </c>
      <c r="AM132" s="104">
        <v>1</v>
      </c>
      <c r="AN132" s="104">
        <v>3</v>
      </c>
      <c r="AO132" s="105">
        <f aca="true" t="shared" si="80" ref="AO132:AO144">AM132/AN132</f>
        <v>0.3333333333333333</v>
      </c>
      <c r="AP132" s="104"/>
      <c r="AQ132" s="104">
        <v>5</v>
      </c>
    </row>
    <row r="133" spans="10:43" ht="12.75">
      <c r="J133" s="104">
        <f ca="1" t="shared" si="55"/>
        <v>0.8852691596890097</v>
      </c>
      <c r="K133" s="104">
        <f t="shared" si="56"/>
        <v>133</v>
      </c>
      <c r="L133" s="104">
        <v>-1</v>
      </c>
      <c r="M133" s="104">
        <v>4</v>
      </c>
      <c r="N133" s="105">
        <f t="shared" si="79"/>
        <v>-0.25</v>
      </c>
      <c r="O133" s="104"/>
      <c r="P133" s="104">
        <v>5</v>
      </c>
      <c r="Q133" s="108"/>
      <c r="S133" s="106">
        <f ca="1" t="shared" si="57"/>
        <v>0.2766308372541877</v>
      </c>
      <c r="T133" s="106">
        <f t="shared" si="58"/>
        <v>42</v>
      </c>
      <c r="U133" s="106">
        <v>-4</v>
      </c>
      <c r="V133" s="106">
        <v>7</v>
      </c>
      <c r="W133" s="107">
        <f t="shared" si="74"/>
        <v>-0.5714285714285714</v>
      </c>
      <c r="X133" s="106"/>
      <c r="Y133" s="106">
        <v>-1</v>
      </c>
      <c r="AK133" s="104">
        <f ca="1" t="shared" si="65"/>
        <v>0.0890870589351973</v>
      </c>
      <c r="AL133" s="104">
        <f t="shared" si="60"/>
        <v>33</v>
      </c>
      <c r="AM133" s="104">
        <v>1</v>
      </c>
      <c r="AN133" s="104">
        <v>4</v>
      </c>
      <c r="AO133" s="105">
        <f t="shared" si="80"/>
        <v>0.25</v>
      </c>
      <c r="AP133" s="104"/>
      <c r="AQ133" s="104">
        <v>5</v>
      </c>
    </row>
    <row r="134" spans="10:43" ht="12.75">
      <c r="J134" s="104">
        <f ca="1" t="shared" si="55"/>
        <v>0.5044390826299079</v>
      </c>
      <c r="K134" s="104">
        <f t="shared" si="56"/>
        <v>86</v>
      </c>
      <c r="L134" s="104">
        <v>-2</v>
      </c>
      <c r="M134" s="104">
        <v>3</v>
      </c>
      <c r="N134" s="105">
        <f t="shared" si="79"/>
        <v>-0.6666666666666666</v>
      </c>
      <c r="O134" s="104"/>
      <c r="P134" s="104">
        <v>0</v>
      </c>
      <c r="Q134" s="108"/>
      <c r="S134" s="106">
        <f ca="1" t="shared" si="57"/>
        <v>0.019128731188424952</v>
      </c>
      <c r="T134" s="106">
        <f t="shared" si="58"/>
        <v>4</v>
      </c>
      <c r="U134" s="106">
        <v>-4</v>
      </c>
      <c r="V134" s="106">
        <v>5</v>
      </c>
      <c r="W134" s="107">
        <f t="shared" si="74"/>
        <v>-0.8</v>
      </c>
      <c r="X134" s="106"/>
      <c r="Y134" s="106">
        <v>-2</v>
      </c>
      <c r="AK134" s="104">
        <f ca="1" t="shared" si="65"/>
        <v>0.33143063660889194</v>
      </c>
      <c r="AL134" s="104">
        <f t="shared" si="60"/>
        <v>129</v>
      </c>
      <c r="AM134" s="104">
        <v>2</v>
      </c>
      <c r="AN134" s="104">
        <v>3</v>
      </c>
      <c r="AO134" s="105">
        <f t="shared" si="80"/>
        <v>0.6666666666666666</v>
      </c>
      <c r="AP134" s="104"/>
      <c r="AQ134" s="104">
        <v>0</v>
      </c>
    </row>
    <row r="135" spans="10:43" ht="12.75">
      <c r="J135" s="104">
        <f ca="1" t="shared" si="55"/>
        <v>0.39713384940174024</v>
      </c>
      <c r="K135" s="104">
        <f t="shared" si="56"/>
        <v>72</v>
      </c>
      <c r="L135" s="104">
        <v>-2</v>
      </c>
      <c r="M135" s="104">
        <v>5</v>
      </c>
      <c r="N135" s="105">
        <f t="shared" si="79"/>
        <v>-0.4</v>
      </c>
      <c r="O135" s="104"/>
      <c r="P135" s="104">
        <v>0</v>
      </c>
      <c r="Q135" s="108"/>
      <c r="S135" s="106">
        <f ca="1" t="shared" si="57"/>
        <v>0.7108979240563105</v>
      </c>
      <c r="T135" s="106">
        <f t="shared" si="58"/>
        <v>92</v>
      </c>
      <c r="U135" s="106">
        <v>-4</v>
      </c>
      <c r="V135" s="106">
        <v>7</v>
      </c>
      <c r="W135" s="107">
        <f t="shared" si="74"/>
        <v>-0.5714285714285714</v>
      </c>
      <c r="X135" s="106"/>
      <c r="Y135" s="106">
        <v>-2</v>
      </c>
      <c r="AK135" s="104">
        <f ca="1" t="shared" si="65"/>
        <v>0.38300880876431176</v>
      </c>
      <c r="AL135" s="104">
        <f t="shared" si="60"/>
        <v>153</v>
      </c>
      <c r="AM135" s="104">
        <v>2</v>
      </c>
      <c r="AN135" s="104">
        <v>5</v>
      </c>
      <c r="AO135" s="105">
        <f t="shared" si="80"/>
        <v>0.4</v>
      </c>
      <c r="AP135" s="104"/>
      <c r="AQ135" s="104">
        <v>0</v>
      </c>
    </row>
    <row r="136" spans="10:43" ht="12.75">
      <c r="J136" s="104">
        <f ca="1" t="shared" si="55"/>
        <v>0.6293604823439349</v>
      </c>
      <c r="K136" s="104">
        <f t="shared" si="56"/>
        <v>102</v>
      </c>
      <c r="L136" s="104">
        <v>-2</v>
      </c>
      <c r="M136" s="104">
        <v>7</v>
      </c>
      <c r="N136" s="105">
        <f t="shared" si="79"/>
        <v>-0.2857142857142857</v>
      </c>
      <c r="O136" s="104"/>
      <c r="P136" s="104">
        <v>0</v>
      </c>
      <c r="Q136" s="108"/>
      <c r="S136" s="106">
        <f ca="1" t="shared" si="57"/>
        <v>0.5078592958752406</v>
      </c>
      <c r="T136" s="106">
        <f t="shared" si="58"/>
        <v>69</v>
      </c>
      <c r="U136" s="106">
        <v>-5</v>
      </c>
      <c r="V136" s="106">
        <v>6</v>
      </c>
      <c r="W136" s="107">
        <f t="shared" si="74"/>
        <v>-0.8333333333333334</v>
      </c>
      <c r="X136" s="106"/>
      <c r="Y136" s="106">
        <v>-1</v>
      </c>
      <c r="AK136" s="104">
        <f ca="1" t="shared" si="65"/>
        <v>0.09600989288818695</v>
      </c>
      <c r="AL136" s="104">
        <f t="shared" si="60"/>
        <v>37</v>
      </c>
      <c r="AM136" s="104">
        <v>2</v>
      </c>
      <c r="AN136" s="104">
        <v>7</v>
      </c>
      <c r="AO136" s="105">
        <f t="shared" si="80"/>
        <v>0.2857142857142857</v>
      </c>
      <c r="AP136" s="104"/>
      <c r="AQ136" s="104">
        <v>0</v>
      </c>
    </row>
    <row r="137" spans="10:43" ht="12.75">
      <c r="J137" s="104">
        <f ca="1" t="shared" si="55"/>
        <v>0.47378238939163975</v>
      </c>
      <c r="K137" s="104">
        <f t="shared" si="56"/>
        <v>83</v>
      </c>
      <c r="L137" s="104">
        <v>-2</v>
      </c>
      <c r="M137" s="104">
        <v>3</v>
      </c>
      <c r="N137" s="105">
        <f t="shared" si="79"/>
        <v>-0.6666666666666666</v>
      </c>
      <c r="O137" s="104"/>
      <c r="P137" s="104">
        <v>1</v>
      </c>
      <c r="Q137" s="108"/>
      <c r="S137" s="106">
        <f ca="1" t="shared" si="57"/>
        <v>0.7154718000090323</v>
      </c>
      <c r="T137" s="106">
        <f t="shared" si="58"/>
        <v>93</v>
      </c>
      <c r="U137" s="106">
        <v>-5</v>
      </c>
      <c r="V137" s="106">
        <v>7</v>
      </c>
      <c r="W137" s="107">
        <f t="shared" si="74"/>
        <v>-0.7142857142857143</v>
      </c>
      <c r="X137" s="106"/>
      <c r="Y137" s="106">
        <v>-1</v>
      </c>
      <c r="AK137" s="104">
        <f ca="1" t="shared" si="65"/>
        <v>0.5005733764536107</v>
      </c>
      <c r="AL137" s="104">
        <f t="shared" si="60"/>
        <v>208</v>
      </c>
      <c r="AM137" s="104">
        <v>2</v>
      </c>
      <c r="AN137" s="104">
        <v>3</v>
      </c>
      <c r="AO137" s="105">
        <f t="shared" si="80"/>
        <v>0.6666666666666666</v>
      </c>
      <c r="AP137" s="104"/>
      <c r="AQ137" s="104">
        <v>1</v>
      </c>
    </row>
    <row r="138" spans="10:43" ht="12.75">
      <c r="J138" s="104">
        <f ca="1" t="shared" si="55"/>
        <v>0.5836622565744092</v>
      </c>
      <c r="K138" s="104">
        <f t="shared" si="56"/>
        <v>96</v>
      </c>
      <c r="L138" s="104">
        <v>-2</v>
      </c>
      <c r="M138" s="104">
        <v>5</v>
      </c>
      <c r="N138" s="105">
        <f t="shared" si="79"/>
        <v>-0.4</v>
      </c>
      <c r="O138" s="104"/>
      <c r="P138" s="104">
        <v>1</v>
      </c>
      <c r="Q138" s="108"/>
      <c r="S138" s="106"/>
      <c r="T138" s="106"/>
      <c r="U138" s="106"/>
      <c r="V138" s="106"/>
      <c r="W138" s="107"/>
      <c r="X138" s="106"/>
      <c r="Y138" s="106"/>
      <c r="AK138" s="104">
        <f ca="1" t="shared" si="65"/>
        <v>0.32343318858751324</v>
      </c>
      <c r="AL138" s="104">
        <f t="shared" si="60"/>
        <v>125</v>
      </c>
      <c r="AM138" s="104">
        <v>2</v>
      </c>
      <c r="AN138" s="104">
        <v>5</v>
      </c>
      <c r="AO138" s="105">
        <f t="shared" si="80"/>
        <v>0.4</v>
      </c>
      <c r="AP138" s="104"/>
      <c r="AQ138" s="104">
        <v>1</v>
      </c>
    </row>
    <row r="139" spans="10:43" ht="12.75">
      <c r="J139" s="104">
        <f ca="1" t="shared" si="55"/>
        <v>0.13090615416881501</v>
      </c>
      <c r="K139" s="104">
        <f t="shared" si="56"/>
        <v>23</v>
      </c>
      <c r="L139" s="104">
        <v>-2</v>
      </c>
      <c r="M139" s="104">
        <v>7</v>
      </c>
      <c r="N139" s="105">
        <f t="shared" si="79"/>
        <v>-0.2857142857142857</v>
      </c>
      <c r="O139" s="104"/>
      <c r="P139" s="104">
        <v>1</v>
      </c>
      <c r="Q139" s="108"/>
      <c r="S139" s="106"/>
      <c r="T139" s="106"/>
      <c r="U139" s="106"/>
      <c r="V139" s="106"/>
      <c r="W139" s="107"/>
      <c r="X139" s="106"/>
      <c r="Y139" s="106"/>
      <c r="AK139" s="104">
        <f ca="1" t="shared" si="65"/>
        <v>0.7993771605616209</v>
      </c>
      <c r="AL139" s="104">
        <f t="shared" si="60"/>
        <v>324</v>
      </c>
      <c r="AM139" s="104">
        <v>2</v>
      </c>
      <c r="AN139" s="104">
        <v>7</v>
      </c>
      <c r="AO139" s="105">
        <f t="shared" si="80"/>
        <v>0.2857142857142857</v>
      </c>
      <c r="AP139" s="104"/>
      <c r="AQ139" s="104">
        <v>1</v>
      </c>
    </row>
    <row r="140" spans="10:43" ht="12.75">
      <c r="J140" s="104">
        <f ca="1" t="shared" si="55"/>
        <v>0.33984432917227947</v>
      </c>
      <c r="K140" s="104">
        <f t="shared" si="56"/>
        <v>57</v>
      </c>
      <c r="L140" s="104">
        <v>-2</v>
      </c>
      <c r="M140" s="104">
        <v>3</v>
      </c>
      <c r="N140" s="105">
        <f t="shared" si="79"/>
        <v>-0.6666666666666666</v>
      </c>
      <c r="O140" s="104"/>
      <c r="P140" s="104">
        <v>2</v>
      </c>
      <c r="Q140" s="108"/>
      <c r="S140" s="106"/>
      <c r="T140" s="106"/>
      <c r="U140" s="106"/>
      <c r="V140" s="106"/>
      <c r="W140" s="107"/>
      <c r="X140" s="106"/>
      <c r="Y140" s="106"/>
      <c r="AK140" s="104">
        <f ca="1" t="shared" si="65"/>
        <v>0.1904655489064444</v>
      </c>
      <c r="AL140" s="104">
        <f t="shared" si="60"/>
        <v>72</v>
      </c>
      <c r="AM140" s="104">
        <v>2</v>
      </c>
      <c r="AN140" s="104">
        <v>3</v>
      </c>
      <c r="AO140" s="105">
        <f t="shared" si="80"/>
        <v>0.6666666666666666</v>
      </c>
      <c r="AP140" s="104"/>
      <c r="AQ140" s="104">
        <v>2</v>
      </c>
    </row>
    <row r="141" spans="10:43" ht="12.75">
      <c r="J141" s="104">
        <f ca="1" t="shared" si="55"/>
        <v>0.1718523692131717</v>
      </c>
      <c r="K141" s="104">
        <f t="shared" si="56"/>
        <v>31</v>
      </c>
      <c r="L141" s="104">
        <v>-2</v>
      </c>
      <c r="M141" s="104">
        <v>5</v>
      </c>
      <c r="N141" s="105">
        <f t="shared" si="79"/>
        <v>-0.4</v>
      </c>
      <c r="O141" s="104"/>
      <c r="P141" s="104">
        <v>2</v>
      </c>
      <c r="Q141" s="108"/>
      <c r="S141" s="106"/>
      <c r="T141" s="106"/>
      <c r="U141" s="106"/>
      <c r="V141" s="106"/>
      <c r="W141" s="107"/>
      <c r="X141" s="106"/>
      <c r="Y141" s="106"/>
      <c r="AK141" s="104">
        <f ca="1" t="shared" si="65"/>
        <v>0.537183618042893</v>
      </c>
      <c r="AL141" s="104">
        <f t="shared" si="60"/>
        <v>230</v>
      </c>
      <c r="AM141" s="104">
        <v>2</v>
      </c>
      <c r="AN141" s="104">
        <v>5</v>
      </c>
      <c r="AO141" s="105">
        <f t="shared" si="80"/>
        <v>0.4</v>
      </c>
      <c r="AP141" s="104"/>
      <c r="AQ141" s="104">
        <v>2</v>
      </c>
    </row>
    <row r="142" spans="10:43" ht="12.75">
      <c r="J142" s="104">
        <f ca="1" t="shared" si="55"/>
        <v>0.9607736176684956</v>
      </c>
      <c r="K142" s="104">
        <f t="shared" si="56"/>
        <v>144</v>
      </c>
      <c r="L142" s="104">
        <v>-2</v>
      </c>
      <c r="M142" s="104">
        <v>7</v>
      </c>
      <c r="N142" s="105">
        <f t="shared" si="79"/>
        <v>-0.2857142857142857</v>
      </c>
      <c r="O142" s="104"/>
      <c r="P142" s="104">
        <v>2</v>
      </c>
      <c r="Q142" s="108"/>
      <c r="S142" s="106"/>
      <c r="T142" s="106"/>
      <c r="U142" s="106"/>
      <c r="V142" s="106"/>
      <c r="W142" s="107"/>
      <c r="X142" s="106"/>
      <c r="Y142" s="106"/>
      <c r="AK142" s="104">
        <f ca="1" t="shared" si="65"/>
        <v>0.01855675817879754</v>
      </c>
      <c r="AL142" s="104">
        <f t="shared" si="60"/>
        <v>9</v>
      </c>
      <c r="AM142" s="104">
        <v>2</v>
      </c>
      <c r="AN142" s="104">
        <v>7</v>
      </c>
      <c r="AO142" s="105">
        <f t="shared" si="80"/>
        <v>0.2857142857142857</v>
      </c>
      <c r="AP142" s="104"/>
      <c r="AQ142" s="104">
        <v>2</v>
      </c>
    </row>
    <row r="143" spans="10:43" ht="12.75">
      <c r="J143" s="104">
        <f ca="1" t="shared" si="55"/>
        <v>0.37801718029018105</v>
      </c>
      <c r="K143" s="104">
        <f t="shared" si="56"/>
        <v>68</v>
      </c>
      <c r="L143" s="104">
        <v>-2</v>
      </c>
      <c r="M143" s="104">
        <v>3</v>
      </c>
      <c r="N143" s="105">
        <f t="shared" si="79"/>
        <v>-0.6666666666666666</v>
      </c>
      <c r="O143" s="104"/>
      <c r="P143" s="104">
        <v>3</v>
      </c>
      <c r="Q143" s="108"/>
      <c r="S143" s="106"/>
      <c r="T143" s="106"/>
      <c r="U143" s="106"/>
      <c r="V143" s="106"/>
      <c r="W143" s="107"/>
      <c r="X143" s="106"/>
      <c r="Y143" s="106"/>
      <c r="AK143" s="104">
        <f ca="1" t="shared" si="65"/>
        <v>0.946533471788289</v>
      </c>
      <c r="AL143" s="104">
        <f t="shared" si="60"/>
        <v>390</v>
      </c>
      <c r="AM143" s="104">
        <v>2</v>
      </c>
      <c r="AN143" s="104">
        <v>3</v>
      </c>
      <c r="AO143" s="105">
        <f t="shared" si="80"/>
        <v>0.6666666666666666</v>
      </c>
      <c r="AP143" s="104"/>
      <c r="AQ143" s="104">
        <v>3</v>
      </c>
    </row>
    <row r="144" spans="10:43" ht="12.75">
      <c r="J144" s="104">
        <f aca="true" ca="1" t="shared" si="81" ref="J144:J166">RAND()</f>
        <v>0.3511709502429352</v>
      </c>
      <c r="K144" s="104">
        <f aca="true" t="shared" si="82" ref="K144:K166">RANK(J144,$J$15:$J$166,-1)</f>
        <v>63</v>
      </c>
      <c r="L144" s="104">
        <v>-2</v>
      </c>
      <c r="M144" s="104">
        <v>5</v>
      </c>
      <c r="N144" s="105">
        <f t="shared" si="79"/>
        <v>-0.4</v>
      </c>
      <c r="O144" s="104"/>
      <c r="P144" s="104">
        <v>3</v>
      </c>
      <c r="Q144" s="108"/>
      <c r="S144" s="106"/>
      <c r="T144" s="106"/>
      <c r="U144" s="106"/>
      <c r="V144" s="106"/>
      <c r="W144" s="107"/>
      <c r="X144" s="106"/>
      <c r="Y144" s="106"/>
      <c r="AK144" s="104">
        <f ca="1" t="shared" si="65"/>
        <v>0.24350840919333017</v>
      </c>
      <c r="AL144" s="104">
        <f aca="true" t="shared" si="83" ref="AL144:AL207">RANK(AK144,$AK$15:$AK$423,-1)</f>
        <v>100</v>
      </c>
      <c r="AM144" s="104">
        <v>2</v>
      </c>
      <c r="AN144" s="104">
        <v>5</v>
      </c>
      <c r="AO144" s="105">
        <f t="shared" si="80"/>
        <v>0.4</v>
      </c>
      <c r="AP144" s="104"/>
      <c r="AQ144" s="104">
        <v>3</v>
      </c>
    </row>
    <row r="145" spans="10:43" ht="12.75">
      <c r="J145" s="104">
        <f ca="1" t="shared" si="81"/>
        <v>0.045010968634319415</v>
      </c>
      <c r="K145" s="104">
        <f t="shared" si="82"/>
        <v>12</v>
      </c>
      <c r="L145" s="104">
        <v>-3</v>
      </c>
      <c r="M145" s="104">
        <v>4</v>
      </c>
      <c r="N145" s="105">
        <f aca="true" t="shared" si="84" ref="N145:N156">L145/M145</f>
        <v>-0.75</v>
      </c>
      <c r="O145" s="104"/>
      <c r="P145" s="104">
        <v>0</v>
      </c>
      <c r="Q145" s="108"/>
      <c r="S145" s="106"/>
      <c r="T145" s="106"/>
      <c r="U145" s="106"/>
      <c r="V145" s="106"/>
      <c r="W145" s="107"/>
      <c r="X145" s="106"/>
      <c r="Y145" s="106"/>
      <c r="AK145" s="104">
        <f ca="1" t="shared" si="65"/>
        <v>0.7223670188342659</v>
      </c>
      <c r="AL145" s="104">
        <f t="shared" si="83"/>
        <v>299</v>
      </c>
      <c r="AM145" s="104">
        <v>3</v>
      </c>
      <c r="AN145" s="104">
        <v>4</v>
      </c>
      <c r="AO145" s="105">
        <f aca="true" t="shared" si="85" ref="AO145:AO156">AM145/AN145</f>
        <v>0.75</v>
      </c>
      <c r="AP145" s="104"/>
      <c r="AQ145" s="104">
        <v>0</v>
      </c>
    </row>
    <row r="146" spans="10:43" ht="12.75">
      <c r="J146" s="104">
        <f ca="1" t="shared" si="81"/>
        <v>0.6230773665537843</v>
      </c>
      <c r="K146" s="104">
        <f t="shared" si="82"/>
        <v>101</v>
      </c>
      <c r="L146" s="104">
        <v>-3</v>
      </c>
      <c r="M146" s="104">
        <v>5</v>
      </c>
      <c r="N146" s="105">
        <f t="shared" si="84"/>
        <v>-0.6</v>
      </c>
      <c r="O146" s="104"/>
      <c r="P146" s="104">
        <v>0</v>
      </c>
      <c r="Q146" s="108"/>
      <c r="S146" s="106"/>
      <c r="T146" s="106"/>
      <c r="U146" s="106"/>
      <c r="V146" s="106"/>
      <c r="W146" s="107"/>
      <c r="X146" s="106"/>
      <c r="Y146" s="106"/>
      <c r="AK146" s="104">
        <f ca="1" t="shared" si="65"/>
        <v>0.4460146473325173</v>
      </c>
      <c r="AL146" s="104">
        <f t="shared" si="83"/>
        <v>189</v>
      </c>
      <c r="AM146" s="104">
        <v>3</v>
      </c>
      <c r="AN146" s="104">
        <v>5</v>
      </c>
      <c r="AO146" s="105">
        <f t="shared" si="85"/>
        <v>0.6</v>
      </c>
      <c r="AP146" s="104"/>
      <c r="AQ146" s="104">
        <v>0</v>
      </c>
    </row>
    <row r="147" spans="10:43" ht="12.75">
      <c r="J147" s="104">
        <f ca="1" t="shared" si="81"/>
        <v>0.4161368683038771</v>
      </c>
      <c r="K147" s="104">
        <f t="shared" si="82"/>
        <v>75</v>
      </c>
      <c r="L147" s="104">
        <v>-3</v>
      </c>
      <c r="M147" s="104">
        <v>7</v>
      </c>
      <c r="N147" s="105">
        <f t="shared" si="84"/>
        <v>-0.42857142857142855</v>
      </c>
      <c r="O147" s="104"/>
      <c r="P147" s="104">
        <v>0</v>
      </c>
      <c r="Q147" s="108"/>
      <c r="S147" s="106"/>
      <c r="T147" s="106"/>
      <c r="U147" s="106"/>
      <c r="V147" s="106"/>
      <c r="W147" s="107"/>
      <c r="X147" s="106"/>
      <c r="Y147" s="106"/>
      <c r="AK147" s="104">
        <f ca="1" t="shared" si="65"/>
        <v>0.4424327199932696</v>
      </c>
      <c r="AL147" s="104">
        <f t="shared" si="83"/>
        <v>184</v>
      </c>
      <c r="AM147" s="104">
        <v>3</v>
      </c>
      <c r="AN147" s="104">
        <v>7</v>
      </c>
      <c r="AO147" s="105">
        <f t="shared" si="85"/>
        <v>0.42857142857142855</v>
      </c>
      <c r="AP147" s="104"/>
      <c r="AQ147" s="104">
        <v>0</v>
      </c>
    </row>
    <row r="148" spans="10:43" ht="12.75">
      <c r="J148" s="104">
        <f ca="1" t="shared" si="81"/>
        <v>0.2892450865132803</v>
      </c>
      <c r="K148" s="104">
        <f t="shared" si="82"/>
        <v>49</v>
      </c>
      <c r="L148" s="104">
        <v>-3</v>
      </c>
      <c r="M148" s="104">
        <v>4</v>
      </c>
      <c r="N148" s="105">
        <f t="shared" si="84"/>
        <v>-0.75</v>
      </c>
      <c r="O148" s="104"/>
      <c r="P148" s="104">
        <v>1</v>
      </c>
      <c r="Q148" s="108"/>
      <c r="S148" s="106"/>
      <c r="T148" s="106"/>
      <c r="AK148" s="104">
        <f ca="1" t="shared" si="65"/>
        <v>0.5345406675256257</v>
      </c>
      <c r="AL148" s="104">
        <f t="shared" si="83"/>
        <v>226</v>
      </c>
      <c r="AM148" s="104">
        <v>3</v>
      </c>
      <c r="AN148" s="104">
        <v>4</v>
      </c>
      <c r="AO148" s="105">
        <f t="shared" si="85"/>
        <v>0.75</v>
      </c>
      <c r="AP148" s="104"/>
      <c r="AQ148" s="104">
        <v>1</v>
      </c>
    </row>
    <row r="149" spans="10:43" ht="12.75">
      <c r="J149" s="104">
        <f ca="1" t="shared" si="81"/>
        <v>0.5589501961649199</v>
      </c>
      <c r="K149" s="104">
        <f t="shared" si="82"/>
        <v>92</v>
      </c>
      <c r="L149" s="104">
        <v>-3</v>
      </c>
      <c r="M149" s="104">
        <v>5</v>
      </c>
      <c r="N149" s="105">
        <f t="shared" si="84"/>
        <v>-0.6</v>
      </c>
      <c r="O149" s="104"/>
      <c r="P149" s="104">
        <v>1</v>
      </c>
      <c r="Q149" s="108"/>
      <c r="S149" s="106"/>
      <c r="T149" s="106"/>
      <c r="AK149" s="104">
        <f ca="1" t="shared" si="65"/>
        <v>0.39510033672005496</v>
      </c>
      <c r="AL149" s="104">
        <f t="shared" si="83"/>
        <v>161</v>
      </c>
      <c r="AM149" s="104">
        <v>3</v>
      </c>
      <c r="AN149" s="104">
        <v>5</v>
      </c>
      <c r="AO149" s="105">
        <f t="shared" si="85"/>
        <v>0.6</v>
      </c>
      <c r="AP149" s="104"/>
      <c r="AQ149" s="104">
        <v>1</v>
      </c>
    </row>
    <row r="150" spans="10:43" ht="12.75">
      <c r="J150" s="104">
        <f ca="1" t="shared" si="81"/>
        <v>0.019460661413933433</v>
      </c>
      <c r="K150" s="104">
        <f t="shared" si="82"/>
        <v>8</v>
      </c>
      <c r="L150" s="104">
        <v>-3</v>
      </c>
      <c r="M150" s="104">
        <v>7</v>
      </c>
      <c r="N150" s="105">
        <f t="shared" si="84"/>
        <v>-0.42857142857142855</v>
      </c>
      <c r="O150" s="104"/>
      <c r="P150" s="104">
        <v>1</v>
      </c>
      <c r="Q150" s="108"/>
      <c r="S150" s="106"/>
      <c r="T150" s="106"/>
      <c r="AK150" s="104">
        <f ca="1" t="shared" si="65"/>
        <v>0.23566352075920882</v>
      </c>
      <c r="AL150" s="104">
        <f t="shared" si="83"/>
        <v>93</v>
      </c>
      <c r="AM150" s="104">
        <v>3</v>
      </c>
      <c r="AN150" s="104">
        <v>7</v>
      </c>
      <c r="AO150" s="105">
        <f t="shared" si="85"/>
        <v>0.42857142857142855</v>
      </c>
      <c r="AP150" s="104"/>
      <c r="AQ150" s="104">
        <v>1</v>
      </c>
    </row>
    <row r="151" spans="10:43" ht="12.75">
      <c r="J151" s="104">
        <f ca="1" t="shared" si="81"/>
        <v>0.904855180390979</v>
      </c>
      <c r="K151" s="104">
        <f t="shared" si="82"/>
        <v>135</v>
      </c>
      <c r="L151" s="104">
        <v>-3</v>
      </c>
      <c r="M151" s="104">
        <v>4</v>
      </c>
      <c r="N151" s="105">
        <f t="shared" si="84"/>
        <v>-0.75</v>
      </c>
      <c r="O151" s="104"/>
      <c r="P151" s="104">
        <v>2</v>
      </c>
      <c r="Q151" s="108"/>
      <c r="AK151" s="104">
        <f ca="1" t="shared" si="65"/>
        <v>0.3372230401125176</v>
      </c>
      <c r="AL151" s="104">
        <f t="shared" si="83"/>
        <v>132</v>
      </c>
      <c r="AM151" s="104">
        <v>3</v>
      </c>
      <c r="AN151" s="104">
        <v>4</v>
      </c>
      <c r="AO151" s="105">
        <f t="shared" si="85"/>
        <v>0.75</v>
      </c>
      <c r="AP151" s="104"/>
      <c r="AQ151" s="104">
        <v>2</v>
      </c>
    </row>
    <row r="152" spans="10:43" ht="12.75">
      <c r="J152" s="104">
        <f ca="1" t="shared" si="81"/>
        <v>0.9536081809967136</v>
      </c>
      <c r="K152" s="104">
        <f t="shared" si="82"/>
        <v>142</v>
      </c>
      <c r="L152" s="104">
        <v>-3</v>
      </c>
      <c r="M152" s="104">
        <v>5</v>
      </c>
      <c r="N152" s="105">
        <f t="shared" si="84"/>
        <v>-0.6</v>
      </c>
      <c r="O152" s="104"/>
      <c r="P152" s="104">
        <v>2</v>
      </c>
      <c r="Q152" s="108"/>
      <c r="AK152" s="104">
        <f ca="1" t="shared" si="65"/>
        <v>0.6620223280179358</v>
      </c>
      <c r="AL152" s="104">
        <f t="shared" si="83"/>
        <v>280</v>
      </c>
      <c r="AM152" s="104">
        <v>3</v>
      </c>
      <c r="AN152" s="104">
        <v>5</v>
      </c>
      <c r="AO152" s="105">
        <f t="shared" si="85"/>
        <v>0.6</v>
      </c>
      <c r="AP152" s="104"/>
      <c r="AQ152" s="104">
        <v>2</v>
      </c>
    </row>
    <row r="153" spans="10:43" ht="12.75">
      <c r="J153" s="104">
        <f ca="1" t="shared" si="81"/>
        <v>0.5501999579693493</v>
      </c>
      <c r="K153" s="104">
        <f t="shared" si="82"/>
        <v>90</v>
      </c>
      <c r="L153" s="104">
        <v>-3</v>
      </c>
      <c r="M153" s="104">
        <v>7</v>
      </c>
      <c r="N153" s="105">
        <f t="shared" si="84"/>
        <v>-0.42857142857142855</v>
      </c>
      <c r="O153" s="104"/>
      <c r="P153" s="104">
        <v>2</v>
      </c>
      <c r="Q153" s="108"/>
      <c r="AK153" s="104">
        <f ca="1" t="shared" si="65"/>
        <v>0.8728894930407782</v>
      </c>
      <c r="AL153" s="104">
        <f t="shared" si="83"/>
        <v>361</v>
      </c>
      <c r="AM153" s="104">
        <v>3</v>
      </c>
      <c r="AN153" s="104">
        <v>7</v>
      </c>
      <c r="AO153" s="105">
        <f t="shared" si="85"/>
        <v>0.42857142857142855</v>
      </c>
      <c r="AP153" s="104"/>
      <c r="AQ153" s="104">
        <v>2</v>
      </c>
    </row>
    <row r="154" spans="10:43" ht="12.75">
      <c r="J154" s="104">
        <f ca="1" t="shared" si="81"/>
        <v>0.00647594225029291</v>
      </c>
      <c r="K154" s="104">
        <f t="shared" si="82"/>
        <v>5</v>
      </c>
      <c r="L154" s="104">
        <v>-3</v>
      </c>
      <c r="M154" s="104">
        <v>4</v>
      </c>
      <c r="N154" s="105">
        <f t="shared" si="84"/>
        <v>-0.75</v>
      </c>
      <c r="O154" s="104"/>
      <c r="P154" s="104">
        <v>3</v>
      </c>
      <c r="Q154" s="108"/>
      <c r="AK154" s="104">
        <f ca="1" t="shared" si="65"/>
        <v>0.6694590741976196</v>
      </c>
      <c r="AL154" s="104">
        <f t="shared" si="83"/>
        <v>285</v>
      </c>
      <c r="AM154" s="104">
        <v>3</v>
      </c>
      <c r="AN154" s="104">
        <v>4</v>
      </c>
      <c r="AO154" s="105">
        <f t="shared" si="85"/>
        <v>0.75</v>
      </c>
      <c r="AP154" s="104"/>
      <c r="AQ154" s="104">
        <v>3</v>
      </c>
    </row>
    <row r="155" spans="10:43" ht="12.75">
      <c r="J155" s="104">
        <f ca="1" t="shared" si="81"/>
        <v>0.48763564795539693</v>
      </c>
      <c r="K155" s="104">
        <f t="shared" si="82"/>
        <v>84</v>
      </c>
      <c r="L155" s="104">
        <v>-3</v>
      </c>
      <c r="M155" s="104">
        <v>5</v>
      </c>
      <c r="N155" s="105">
        <f t="shared" si="84"/>
        <v>-0.6</v>
      </c>
      <c r="O155" s="104"/>
      <c r="P155" s="104">
        <v>3</v>
      </c>
      <c r="Q155" s="108"/>
      <c r="AK155" s="104">
        <f ca="1" t="shared" si="65"/>
        <v>0.23855844482820854</v>
      </c>
      <c r="AL155" s="104">
        <f t="shared" si="83"/>
        <v>96</v>
      </c>
      <c r="AM155" s="104">
        <v>3</v>
      </c>
      <c r="AN155" s="104">
        <v>5</v>
      </c>
      <c r="AO155" s="105">
        <f t="shared" si="85"/>
        <v>0.6</v>
      </c>
      <c r="AP155" s="104"/>
      <c r="AQ155" s="104">
        <v>3</v>
      </c>
    </row>
    <row r="156" spans="10:43" ht="12.75">
      <c r="J156" s="104">
        <f ca="1" t="shared" si="81"/>
        <v>0.27583243825235737</v>
      </c>
      <c r="K156" s="104">
        <f t="shared" si="82"/>
        <v>46</v>
      </c>
      <c r="L156" s="104">
        <v>-3</v>
      </c>
      <c r="M156" s="104">
        <v>4</v>
      </c>
      <c r="N156" s="105">
        <f t="shared" si="84"/>
        <v>-0.75</v>
      </c>
      <c r="O156" s="104"/>
      <c r="P156" s="104">
        <v>4</v>
      </c>
      <c r="Q156" s="108"/>
      <c r="AK156" s="104">
        <f aca="true" ca="1" t="shared" si="86" ref="AK156:AK219">RAND()</f>
        <v>0.9737531401732458</v>
      </c>
      <c r="AL156" s="104">
        <f t="shared" si="83"/>
        <v>400</v>
      </c>
      <c r="AM156" s="104">
        <v>3</v>
      </c>
      <c r="AN156" s="104">
        <v>4</v>
      </c>
      <c r="AO156" s="105">
        <f t="shared" si="85"/>
        <v>0.75</v>
      </c>
      <c r="AP156" s="104"/>
      <c r="AQ156" s="104">
        <v>4</v>
      </c>
    </row>
    <row r="157" spans="10:43" ht="12.75">
      <c r="J157" s="104">
        <f ca="1" t="shared" si="81"/>
        <v>0.11728345434899712</v>
      </c>
      <c r="K157" s="104">
        <f t="shared" si="82"/>
        <v>22</v>
      </c>
      <c r="L157" s="104">
        <v>-4</v>
      </c>
      <c r="M157" s="104">
        <v>5</v>
      </c>
      <c r="N157" s="105">
        <f aca="true" t="shared" si="87" ref="N157:N166">L157/M157</f>
        <v>-0.8</v>
      </c>
      <c r="O157" s="104"/>
      <c r="P157" s="104">
        <v>0</v>
      </c>
      <c r="Q157" s="108"/>
      <c r="AK157" s="104">
        <f ca="1" t="shared" si="86"/>
        <v>0.3509745840508769</v>
      </c>
      <c r="AL157" s="104">
        <f t="shared" si="83"/>
        <v>140</v>
      </c>
      <c r="AM157" s="104">
        <v>4</v>
      </c>
      <c r="AN157" s="104">
        <v>5</v>
      </c>
      <c r="AO157" s="105">
        <f aca="true" t="shared" si="88" ref="AO157:AO166">AM157/AN157</f>
        <v>0.8</v>
      </c>
      <c r="AP157" s="104"/>
      <c r="AQ157" s="104">
        <v>0</v>
      </c>
    </row>
    <row r="158" spans="10:43" ht="12.75">
      <c r="J158" s="104">
        <f ca="1" t="shared" si="81"/>
        <v>0.173850216022031</v>
      </c>
      <c r="K158" s="104">
        <f t="shared" si="82"/>
        <v>32</v>
      </c>
      <c r="L158" s="104">
        <v>-4</v>
      </c>
      <c r="M158" s="104">
        <v>7</v>
      </c>
      <c r="N158" s="105">
        <f t="shared" si="87"/>
        <v>-0.5714285714285714</v>
      </c>
      <c r="O158" s="104"/>
      <c r="P158" s="104">
        <v>0</v>
      </c>
      <c r="Q158" s="108"/>
      <c r="AK158" s="104">
        <f ca="1" t="shared" si="86"/>
        <v>0.42169478990317244</v>
      </c>
      <c r="AL158" s="104">
        <f t="shared" si="83"/>
        <v>177</v>
      </c>
      <c r="AM158" s="104">
        <v>4</v>
      </c>
      <c r="AN158" s="104">
        <v>7</v>
      </c>
      <c r="AO158" s="105">
        <f t="shared" si="88"/>
        <v>0.5714285714285714</v>
      </c>
      <c r="AP158" s="104"/>
      <c r="AQ158" s="104">
        <v>0</v>
      </c>
    </row>
    <row r="159" spans="10:43" ht="12.75">
      <c r="J159" s="104">
        <f ca="1" t="shared" si="81"/>
        <v>0.5006977432149275</v>
      </c>
      <c r="K159" s="104">
        <f t="shared" si="82"/>
        <v>85</v>
      </c>
      <c r="L159" s="104">
        <v>-4</v>
      </c>
      <c r="M159" s="104">
        <v>5</v>
      </c>
      <c r="N159" s="105">
        <f t="shared" si="87"/>
        <v>-0.8</v>
      </c>
      <c r="O159" s="104"/>
      <c r="P159" s="104">
        <v>1</v>
      </c>
      <c r="Q159" s="108"/>
      <c r="AK159" s="104">
        <f ca="1" t="shared" si="86"/>
        <v>0.2796094567337941</v>
      </c>
      <c r="AL159" s="104">
        <f t="shared" si="83"/>
        <v>110</v>
      </c>
      <c r="AM159" s="104">
        <v>4</v>
      </c>
      <c r="AN159" s="104">
        <v>5</v>
      </c>
      <c r="AO159" s="105">
        <f t="shared" si="88"/>
        <v>0.8</v>
      </c>
      <c r="AP159" s="104"/>
      <c r="AQ159" s="104">
        <v>1</v>
      </c>
    </row>
    <row r="160" spans="10:43" ht="12.75">
      <c r="J160" s="104">
        <f ca="1" t="shared" si="81"/>
        <v>0.11020010356047116</v>
      </c>
      <c r="K160" s="104">
        <f t="shared" si="82"/>
        <v>21</v>
      </c>
      <c r="L160" s="104">
        <v>-4</v>
      </c>
      <c r="M160" s="104">
        <v>7</v>
      </c>
      <c r="N160" s="105">
        <f t="shared" si="87"/>
        <v>-0.5714285714285714</v>
      </c>
      <c r="O160" s="104"/>
      <c r="P160" s="104">
        <v>1</v>
      </c>
      <c r="Q160" s="108"/>
      <c r="AK160" s="104">
        <f ca="1" t="shared" si="86"/>
        <v>0.8884613353935267</v>
      </c>
      <c r="AL160" s="104">
        <f t="shared" si="83"/>
        <v>369</v>
      </c>
      <c r="AM160" s="104">
        <v>4</v>
      </c>
      <c r="AN160" s="104">
        <v>7</v>
      </c>
      <c r="AO160" s="105">
        <f t="shared" si="88"/>
        <v>0.5714285714285714</v>
      </c>
      <c r="AP160" s="104"/>
      <c r="AQ160" s="104">
        <v>1</v>
      </c>
    </row>
    <row r="161" spans="10:43" ht="12.75">
      <c r="J161" s="104">
        <f ca="1" t="shared" si="81"/>
        <v>0.9354021781392599</v>
      </c>
      <c r="K161" s="104">
        <f t="shared" si="82"/>
        <v>139</v>
      </c>
      <c r="L161" s="104">
        <v>-4</v>
      </c>
      <c r="M161" s="104">
        <v>5</v>
      </c>
      <c r="N161" s="105">
        <f t="shared" si="87"/>
        <v>-0.8</v>
      </c>
      <c r="O161" s="104"/>
      <c r="P161" s="104">
        <v>2</v>
      </c>
      <c r="Q161" s="108"/>
      <c r="AK161" s="104">
        <f ca="1" t="shared" si="86"/>
        <v>0.23962289037940288</v>
      </c>
      <c r="AL161" s="104">
        <f t="shared" si="83"/>
        <v>98</v>
      </c>
      <c r="AM161" s="104">
        <v>4</v>
      </c>
      <c r="AN161" s="104">
        <v>5</v>
      </c>
      <c r="AO161" s="105">
        <f t="shared" si="88"/>
        <v>0.8</v>
      </c>
      <c r="AP161" s="104"/>
      <c r="AQ161" s="104">
        <v>2</v>
      </c>
    </row>
    <row r="162" spans="10:43" ht="12.75">
      <c r="J162" s="104">
        <f ca="1" t="shared" si="81"/>
        <v>0.4368578303776749</v>
      </c>
      <c r="K162" s="104">
        <f t="shared" si="82"/>
        <v>78</v>
      </c>
      <c r="L162" s="104">
        <v>-4</v>
      </c>
      <c r="M162" s="104">
        <v>7</v>
      </c>
      <c r="N162" s="105">
        <f t="shared" si="87"/>
        <v>-0.5714285714285714</v>
      </c>
      <c r="O162" s="104"/>
      <c r="P162" s="104">
        <v>2</v>
      </c>
      <c r="Q162" s="108"/>
      <c r="AK162" s="104">
        <f ca="1" t="shared" si="86"/>
        <v>0.8380733354638519</v>
      </c>
      <c r="AL162" s="104">
        <f t="shared" si="83"/>
        <v>344</v>
      </c>
      <c r="AM162" s="104">
        <v>4</v>
      </c>
      <c r="AN162" s="104">
        <v>7</v>
      </c>
      <c r="AO162" s="105">
        <f t="shared" si="88"/>
        <v>0.5714285714285714</v>
      </c>
      <c r="AP162" s="104"/>
      <c r="AQ162" s="104">
        <v>2</v>
      </c>
    </row>
    <row r="163" spans="10:43" ht="12.75">
      <c r="J163" s="104">
        <f ca="1" t="shared" si="81"/>
        <v>0.5584136697500783</v>
      </c>
      <c r="K163" s="104">
        <f t="shared" si="82"/>
        <v>91</v>
      </c>
      <c r="L163" s="104">
        <v>-5</v>
      </c>
      <c r="M163" s="104">
        <v>6</v>
      </c>
      <c r="N163" s="105">
        <f t="shared" si="87"/>
        <v>-0.8333333333333334</v>
      </c>
      <c r="O163" s="104"/>
      <c r="P163" s="104">
        <v>0</v>
      </c>
      <c r="Q163" s="108"/>
      <c r="AK163" s="104">
        <f ca="1" t="shared" si="86"/>
        <v>0.5635669770412375</v>
      </c>
      <c r="AL163" s="104">
        <f t="shared" si="83"/>
        <v>237</v>
      </c>
      <c r="AM163" s="104">
        <v>5</v>
      </c>
      <c r="AN163" s="104">
        <v>6</v>
      </c>
      <c r="AO163" s="105">
        <f t="shared" si="88"/>
        <v>0.8333333333333334</v>
      </c>
      <c r="AP163" s="104"/>
      <c r="AQ163" s="104">
        <v>0</v>
      </c>
    </row>
    <row r="164" spans="10:43" ht="12.75">
      <c r="J164" s="104">
        <f ca="1" t="shared" si="81"/>
        <v>0.8747899926945675</v>
      </c>
      <c r="K164" s="104">
        <f t="shared" si="82"/>
        <v>130</v>
      </c>
      <c r="L164" s="104">
        <v>-5</v>
      </c>
      <c r="M164" s="104">
        <v>7</v>
      </c>
      <c r="N164" s="105">
        <f t="shared" si="87"/>
        <v>-0.7142857142857143</v>
      </c>
      <c r="O164" s="104"/>
      <c r="P164" s="104">
        <v>0</v>
      </c>
      <c r="Q164" s="108"/>
      <c r="AK164" s="104">
        <f ca="1" t="shared" si="86"/>
        <v>0.7938722512353815</v>
      </c>
      <c r="AL164" s="104">
        <f t="shared" si="83"/>
        <v>322</v>
      </c>
      <c r="AM164" s="104">
        <v>5</v>
      </c>
      <c r="AN164" s="104">
        <v>7</v>
      </c>
      <c r="AO164" s="105">
        <f t="shared" si="88"/>
        <v>0.7142857142857143</v>
      </c>
      <c r="AP164" s="104"/>
      <c r="AQ164" s="104">
        <v>0</v>
      </c>
    </row>
    <row r="165" spans="10:43" ht="12.75">
      <c r="J165" s="104">
        <f ca="1" t="shared" si="81"/>
        <v>0.2915024407202069</v>
      </c>
      <c r="K165" s="104">
        <f t="shared" si="82"/>
        <v>50</v>
      </c>
      <c r="L165" s="104">
        <v>-5</v>
      </c>
      <c r="M165" s="104">
        <v>6</v>
      </c>
      <c r="N165" s="105">
        <f t="shared" si="87"/>
        <v>-0.8333333333333334</v>
      </c>
      <c r="O165" s="104"/>
      <c r="P165" s="104">
        <v>1</v>
      </c>
      <c r="Q165" s="108"/>
      <c r="AK165" s="104">
        <f ca="1" t="shared" si="86"/>
        <v>0.7407114107960426</v>
      </c>
      <c r="AL165" s="104">
        <f t="shared" si="83"/>
        <v>307</v>
      </c>
      <c r="AM165" s="104">
        <v>5</v>
      </c>
      <c r="AN165" s="104">
        <v>6</v>
      </c>
      <c r="AO165" s="105">
        <f t="shared" si="88"/>
        <v>0.8333333333333334</v>
      </c>
      <c r="AP165" s="104"/>
      <c r="AQ165" s="104">
        <v>1</v>
      </c>
    </row>
    <row r="166" spans="10:43" ht="12.75">
      <c r="J166" s="104">
        <f ca="1" t="shared" si="81"/>
        <v>0.83736292162728</v>
      </c>
      <c r="K166" s="104">
        <f t="shared" si="82"/>
        <v>124</v>
      </c>
      <c r="L166" s="104">
        <v>-5</v>
      </c>
      <c r="M166" s="104">
        <v>7</v>
      </c>
      <c r="N166" s="105">
        <f t="shared" si="87"/>
        <v>-0.7142857142857143</v>
      </c>
      <c r="O166" s="104"/>
      <c r="P166" s="104">
        <v>1</v>
      </c>
      <c r="Q166" s="108"/>
      <c r="AK166" s="104">
        <f ca="1" t="shared" si="86"/>
        <v>0.7295035212296324</v>
      </c>
      <c r="AL166" s="104">
        <f t="shared" si="83"/>
        <v>303</v>
      </c>
      <c r="AM166" s="104">
        <v>5</v>
      </c>
      <c r="AN166" s="104">
        <v>7</v>
      </c>
      <c r="AO166" s="105">
        <f t="shared" si="88"/>
        <v>0.7142857142857143</v>
      </c>
      <c r="AP166" s="104"/>
      <c r="AQ166" s="104">
        <v>1</v>
      </c>
    </row>
    <row r="167" spans="37:43" ht="12.75">
      <c r="AK167" s="104">
        <f ca="1" t="shared" si="86"/>
        <v>0.39631344300047067</v>
      </c>
      <c r="AL167" s="104">
        <f t="shared" si="83"/>
        <v>162</v>
      </c>
      <c r="AM167" s="104">
        <v>-1</v>
      </c>
      <c r="AN167" s="104">
        <v>1</v>
      </c>
      <c r="AO167" s="105">
        <f>AM167/AN167</f>
        <v>-1</v>
      </c>
      <c r="AP167" s="104"/>
      <c r="AQ167" s="104">
        <v>0</v>
      </c>
    </row>
    <row r="168" spans="37:43" ht="12.75">
      <c r="AK168" s="104">
        <f ca="1" t="shared" si="86"/>
        <v>0.09791889279086385</v>
      </c>
      <c r="AL168" s="104">
        <f t="shared" si="83"/>
        <v>38</v>
      </c>
      <c r="AM168" s="104">
        <v>-1</v>
      </c>
      <c r="AN168" s="104">
        <v>2</v>
      </c>
      <c r="AO168" s="105">
        <f>AM168/AN168</f>
        <v>-0.5</v>
      </c>
      <c r="AP168" s="104"/>
      <c r="AQ168" s="104">
        <v>0</v>
      </c>
    </row>
    <row r="169" spans="1:43" ht="12.75">
      <c r="A169" s="51">
        <v>-11</v>
      </c>
      <c r="B169" s="100">
        <f>A169*Ark1!$B$1+Ark1!$I$1</f>
        <v>-2.4000000000000004</v>
      </c>
      <c r="C169" s="51">
        <v>-11</v>
      </c>
      <c r="D169" s="100">
        <f>C169*Ark1!$B$2+Ark1!$I$2</f>
        <v>-0.8333333333333333</v>
      </c>
      <c r="E169" s="51">
        <v>-11</v>
      </c>
      <c r="F169" s="100">
        <f>E169*Ark1!$B$3+Ark1!$I$3</f>
        <v>1.25</v>
      </c>
      <c r="G169" s="51">
        <v>-11</v>
      </c>
      <c r="H169" s="100">
        <f>G169*Ark1!$B$4+Ark1!$I$4</f>
        <v>1.625</v>
      </c>
      <c r="I169" s="51">
        <v>-11</v>
      </c>
      <c r="J169" s="100">
        <f>I169*Ark1!$B$5+Ark1!$I$5</f>
        <v>-6.857142857142858</v>
      </c>
      <c r="K169" s="51">
        <v>-11</v>
      </c>
      <c r="L169" s="100">
        <f>I169*Ark1!$B$6+Ark1!$I$6</f>
        <v>-0.5714285714285714</v>
      </c>
      <c r="M169" s="51"/>
      <c r="N169" s="51">
        <v>-11</v>
      </c>
      <c r="O169" s="51">
        <v>0</v>
      </c>
      <c r="AK169" s="104">
        <f ca="1" t="shared" si="86"/>
        <v>0.517141198600843</v>
      </c>
      <c r="AL169" s="104">
        <f t="shared" si="83"/>
        <v>217</v>
      </c>
      <c r="AM169" s="104">
        <v>-1</v>
      </c>
      <c r="AN169" s="104">
        <v>3</v>
      </c>
      <c r="AO169" s="105">
        <f aca="true" t="shared" si="89" ref="AO169:AO174">AM169/AN169</f>
        <v>-0.3333333333333333</v>
      </c>
      <c r="AP169" s="104"/>
      <c r="AQ169" s="104">
        <v>0</v>
      </c>
    </row>
    <row r="170" spans="1:43" ht="15">
      <c r="A170" s="94">
        <v>-10</v>
      </c>
      <c r="B170" s="100">
        <f>A170*Ark1!$B$1+Ark1!$I$1</f>
        <v>-2</v>
      </c>
      <c r="C170" s="94">
        <v>-10</v>
      </c>
      <c r="D170" s="100">
        <f>C170*Ark1!$B$2+Ark1!$I$2</f>
        <v>-0.6666666666666665</v>
      </c>
      <c r="E170" s="94">
        <v>-10</v>
      </c>
      <c r="F170" s="100">
        <f>E170*Ark1!$B$3+Ark1!$I$3</f>
        <v>1.5</v>
      </c>
      <c r="G170" s="94">
        <v>-10</v>
      </c>
      <c r="H170" s="100">
        <f>G170*Ark1!$B$4+Ark1!$I$4</f>
        <v>1.75</v>
      </c>
      <c r="I170" s="94">
        <v>-10</v>
      </c>
      <c r="J170" s="100">
        <f>I170*Ark1!$B$5+Ark1!$I$5</f>
        <v>-6.142857142857143</v>
      </c>
      <c r="K170" s="94">
        <v>-10</v>
      </c>
      <c r="L170" s="100">
        <f>I170*Ark1!$B$6+Ark1!$I$6</f>
        <v>-0.4285714285714284</v>
      </c>
      <c r="M170" s="51"/>
      <c r="N170" s="94">
        <v>-10</v>
      </c>
      <c r="O170" s="51">
        <v>0</v>
      </c>
      <c r="AK170" s="104">
        <f ca="1" t="shared" si="86"/>
        <v>0.7593280349919591</v>
      </c>
      <c r="AL170" s="104">
        <f t="shared" si="83"/>
        <v>314</v>
      </c>
      <c r="AM170" s="104">
        <v>-1</v>
      </c>
      <c r="AN170" s="104">
        <v>4</v>
      </c>
      <c r="AO170" s="105">
        <f t="shared" si="89"/>
        <v>-0.25</v>
      </c>
      <c r="AP170" s="104"/>
      <c r="AQ170" s="104">
        <v>0</v>
      </c>
    </row>
    <row r="171" spans="1:43" ht="15">
      <c r="A171" s="94">
        <v>-9</v>
      </c>
      <c r="B171" s="100">
        <f>A171*Ark1!$B$1+Ark1!$I$1</f>
        <v>-1.6</v>
      </c>
      <c r="C171" s="94">
        <v>-9</v>
      </c>
      <c r="D171" s="100">
        <f>C171*Ark1!$B$2+Ark1!$I$2</f>
        <v>-0.5</v>
      </c>
      <c r="E171" s="94">
        <v>-9</v>
      </c>
      <c r="F171" s="100">
        <f>E171*Ark1!$B$3+Ark1!$I$3</f>
        <v>1.75</v>
      </c>
      <c r="G171" s="94">
        <v>-9</v>
      </c>
      <c r="H171" s="100">
        <f>G171*Ark1!$B$4+Ark1!$I$4</f>
        <v>1.875</v>
      </c>
      <c r="I171" s="94">
        <v>-9</v>
      </c>
      <c r="J171" s="100">
        <f>I171*Ark1!$B$5+Ark1!$I$5</f>
        <v>-5.428571428571429</v>
      </c>
      <c r="K171" s="94">
        <v>-9</v>
      </c>
      <c r="L171" s="100">
        <f>I171*Ark1!$B$6+Ark1!$I$6</f>
        <v>-0.2857142857142856</v>
      </c>
      <c r="M171" s="51"/>
      <c r="N171" s="94">
        <v>-9</v>
      </c>
      <c r="O171" s="51">
        <v>0</v>
      </c>
      <c r="AK171" s="104">
        <f ca="1" t="shared" si="86"/>
        <v>0.10888076080883291</v>
      </c>
      <c r="AL171" s="104">
        <f t="shared" si="83"/>
        <v>41</v>
      </c>
      <c r="AM171" s="104">
        <v>-1</v>
      </c>
      <c r="AN171" s="104">
        <v>5</v>
      </c>
      <c r="AO171" s="105">
        <f t="shared" si="89"/>
        <v>-0.2</v>
      </c>
      <c r="AP171" s="104"/>
      <c r="AQ171" s="104">
        <v>0</v>
      </c>
    </row>
    <row r="172" spans="1:43" ht="15">
      <c r="A172" s="94">
        <v>-8</v>
      </c>
      <c r="B172" s="100">
        <f>A172*Ark1!$B$1+Ark1!$I$1</f>
        <v>-1.2000000000000002</v>
      </c>
      <c r="C172" s="94">
        <v>-8</v>
      </c>
      <c r="D172" s="100">
        <f>C172*Ark1!$B$2+Ark1!$I$2</f>
        <v>-0.33333333333333326</v>
      </c>
      <c r="E172" s="94">
        <v>-8</v>
      </c>
      <c r="F172" s="100">
        <f>E172*Ark1!$B$3+Ark1!$I$3</f>
        <v>2</v>
      </c>
      <c r="G172" s="94">
        <v>-8</v>
      </c>
      <c r="H172" s="100">
        <f>G172*Ark1!$B$4+Ark1!$I$4</f>
        <v>2</v>
      </c>
      <c r="I172" s="94">
        <v>-8</v>
      </c>
      <c r="J172" s="100">
        <f>I172*Ark1!$B$5+Ark1!$I$5</f>
        <v>-4.714285714285714</v>
      </c>
      <c r="K172" s="94">
        <v>-8</v>
      </c>
      <c r="L172" s="100">
        <f>I172*Ark1!$B$6+Ark1!$I$6</f>
        <v>-0.1428571428571428</v>
      </c>
      <c r="M172" s="51"/>
      <c r="N172" s="94">
        <v>-8</v>
      </c>
      <c r="O172" s="51">
        <v>0</v>
      </c>
      <c r="AK172" s="104">
        <f ca="1" t="shared" si="86"/>
        <v>0.5346207500787012</v>
      </c>
      <c r="AL172" s="104">
        <f t="shared" si="83"/>
        <v>227</v>
      </c>
      <c r="AM172" s="104">
        <v>-1</v>
      </c>
      <c r="AN172" s="104">
        <v>6</v>
      </c>
      <c r="AO172" s="105">
        <f t="shared" si="89"/>
        <v>-0.16666666666666666</v>
      </c>
      <c r="AP172" s="104"/>
      <c r="AQ172" s="104">
        <v>0</v>
      </c>
    </row>
    <row r="173" spans="1:43" ht="15">
      <c r="A173" s="94">
        <v>-7</v>
      </c>
      <c r="B173" s="100">
        <f>A173*Ark1!$B$1+Ark1!$I$1</f>
        <v>-0.8000000000000003</v>
      </c>
      <c r="C173" s="94">
        <v>-7</v>
      </c>
      <c r="D173" s="100">
        <f>C173*Ark1!$B$2+Ark1!$I$2</f>
        <v>-0.16666666666666652</v>
      </c>
      <c r="E173" s="94">
        <v>-7</v>
      </c>
      <c r="F173" s="100">
        <f>E173*Ark1!$B$3+Ark1!$I$3</f>
        <v>2.25</v>
      </c>
      <c r="G173" s="94">
        <v>-7</v>
      </c>
      <c r="H173" s="100">
        <f>G173*Ark1!$B$4+Ark1!$I$4</f>
        <v>2.125</v>
      </c>
      <c r="I173" s="94">
        <v>-7</v>
      </c>
      <c r="J173" s="100">
        <f>I173*Ark1!$B$5+Ark1!$I$5</f>
        <v>-4</v>
      </c>
      <c r="K173" s="94">
        <v>-7</v>
      </c>
      <c r="L173" s="100">
        <f>I173*Ark1!$B$6+Ark1!$I$6</f>
        <v>0</v>
      </c>
      <c r="M173" s="51"/>
      <c r="N173" s="94">
        <v>-7</v>
      </c>
      <c r="O173" s="51">
        <v>0</v>
      </c>
      <c r="AK173" s="104">
        <f ca="1" t="shared" si="86"/>
        <v>0.3279704220839994</v>
      </c>
      <c r="AL173" s="104">
        <f t="shared" si="83"/>
        <v>127</v>
      </c>
      <c r="AM173" s="104">
        <v>-1</v>
      </c>
      <c r="AN173" s="104">
        <v>7</v>
      </c>
      <c r="AO173" s="105">
        <f t="shared" si="89"/>
        <v>-0.14285714285714285</v>
      </c>
      <c r="AP173" s="104"/>
      <c r="AQ173" s="104">
        <v>0</v>
      </c>
    </row>
    <row r="174" spans="1:43" ht="15">
      <c r="A174" s="94">
        <v>-6</v>
      </c>
      <c r="B174" s="100">
        <f>A174*Ark1!$B$1+Ark1!$I$1</f>
        <v>-0.40000000000000036</v>
      </c>
      <c r="C174" s="94">
        <v>-6</v>
      </c>
      <c r="D174" s="100">
        <f>C174*Ark1!$B$2+Ark1!$I$2</f>
        <v>0</v>
      </c>
      <c r="E174" s="94">
        <v>-6</v>
      </c>
      <c r="F174" s="100">
        <f>E174*Ark1!$B$3+Ark1!$I$3</f>
        <v>2.5</v>
      </c>
      <c r="G174" s="94">
        <v>-6</v>
      </c>
      <c r="H174" s="100">
        <f>G174*Ark1!$B$4+Ark1!$I$4</f>
        <v>2.25</v>
      </c>
      <c r="I174" s="94">
        <v>-6</v>
      </c>
      <c r="J174" s="100">
        <f>I174*Ark1!$B$5+Ark1!$I$5</f>
        <v>-3.2857142857142856</v>
      </c>
      <c r="K174" s="94">
        <v>-6</v>
      </c>
      <c r="L174" s="100">
        <f>I174*Ark1!$B$6+Ark1!$I$6</f>
        <v>0.1428571428571429</v>
      </c>
      <c r="M174" s="51"/>
      <c r="N174" s="94">
        <v>-6</v>
      </c>
      <c r="O174" s="51">
        <v>0</v>
      </c>
      <c r="AK174" s="104">
        <f ca="1" t="shared" si="86"/>
        <v>0.33299397917343465</v>
      </c>
      <c r="AL174" s="104">
        <f t="shared" si="83"/>
        <v>130</v>
      </c>
      <c r="AM174" s="104">
        <v>-1</v>
      </c>
      <c r="AN174" s="104">
        <v>8</v>
      </c>
      <c r="AO174" s="105">
        <f t="shared" si="89"/>
        <v>-0.125</v>
      </c>
      <c r="AP174" s="104"/>
      <c r="AQ174" s="104">
        <v>0</v>
      </c>
    </row>
    <row r="175" spans="1:43" ht="15">
      <c r="A175" s="94">
        <v>-5</v>
      </c>
      <c r="B175" s="100">
        <f>A175*Ark1!$B$1+Ark1!$I$1</f>
        <v>0</v>
      </c>
      <c r="C175" s="94">
        <v>-5</v>
      </c>
      <c r="D175" s="100">
        <f>C175*Ark1!$B$2+Ark1!$I$2</f>
        <v>0.16666666666666674</v>
      </c>
      <c r="E175" s="94">
        <v>-5</v>
      </c>
      <c r="F175" s="100">
        <f>E175*Ark1!$B$3+Ark1!$I$3</f>
        <v>2.75</v>
      </c>
      <c r="G175" s="94">
        <v>-5</v>
      </c>
      <c r="H175" s="100">
        <f>G175*Ark1!$B$4+Ark1!$I$4</f>
        <v>2.375</v>
      </c>
      <c r="I175" s="94">
        <v>-5</v>
      </c>
      <c r="J175" s="100">
        <f>I175*Ark1!$B$5+Ark1!$I$5</f>
        <v>-2.5714285714285716</v>
      </c>
      <c r="K175" s="94">
        <v>-5</v>
      </c>
      <c r="L175" s="100">
        <f>I175*Ark1!$B$6+Ark1!$I$6</f>
        <v>0.2857142857142858</v>
      </c>
      <c r="M175" s="51"/>
      <c r="N175" s="94">
        <v>-5</v>
      </c>
      <c r="O175" s="51">
        <v>0</v>
      </c>
      <c r="AK175" s="104">
        <f ca="1" t="shared" si="86"/>
        <v>0.9454160326142071</v>
      </c>
      <c r="AL175" s="104">
        <f t="shared" si="83"/>
        <v>389</v>
      </c>
      <c r="AM175" s="104">
        <v>-1</v>
      </c>
      <c r="AN175" s="104">
        <v>1</v>
      </c>
      <c r="AO175" s="105">
        <f>AM175/AN175</f>
        <v>-1</v>
      </c>
      <c r="AP175" s="104"/>
      <c r="AQ175" s="104">
        <v>1</v>
      </c>
    </row>
    <row r="176" spans="1:43" ht="15">
      <c r="A176" s="94">
        <v>-4</v>
      </c>
      <c r="B176" s="100">
        <f>A176*Ark1!$B$1+Ark1!$I$1</f>
        <v>0.3999999999999999</v>
      </c>
      <c r="C176" s="94">
        <v>-4</v>
      </c>
      <c r="D176" s="100">
        <f>C176*Ark1!$B$2+Ark1!$I$2</f>
        <v>0.33333333333333337</v>
      </c>
      <c r="E176" s="94">
        <v>-4</v>
      </c>
      <c r="F176" s="100">
        <f>E176*Ark1!$B$3+Ark1!$I$3</f>
        <v>3</v>
      </c>
      <c r="G176" s="94">
        <v>-4</v>
      </c>
      <c r="H176" s="100">
        <f>G176*Ark1!$B$4+Ark1!$I$4</f>
        <v>2.5</v>
      </c>
      <c r="I176" s="94">
        <v>-4</v>
      </c>
      <c r="J176" s="100">
        <f>I176*Ark1!$B$5+Ark1!$I$5</f>
        <v>-1.8571428571428572</v>
      </c>
      <c r="K176" s="94">
        <v>-4</v>
      </c>
      <c r="L176" s="100">
        <f>I176*Ark1!$B$6+Ark1!$I$6</f>
        <v>0.4285714285714286</v>
      </c>
      <c r="M176" s="51"/>
      <c r="N176" s="94">
        <v>-4</v>
      </c>
      <c r="O176" s="51">
        <v>0</v>
      </c>
      <c r="AK176" s="104">
        <f ca="1" t="shared" si="86"/>
        <v>0.8725214400430059</v>
      </c>
      <c r="AL176" s="104">
        <f t="shared" si="83"/>
        <v>360</v>
      </c>
      <c r="AM176" s="104">
        <v>-1</v>
      </c>
      <c r="AN176" s="104">
        <v>2</v>
      </c>
      <c r="AO176" s="105">
        <f>AM176/AN176</f>
        <v>-0.5</v>
      </c>
      <c r="AP176" s="104"/>
      <c r="AQ176" s="104">
        <v>1</v>
      </c>
    </row>
    <row r="177" spans="1:43" ht="15">
      <c r="A177" s="94">
        <v>-3</v>
      </c>
      <c r="B177" s="100">
        <f>A177*Ark1!$B$1+Ark1!$I$1</f>
        <v>0.7999999999999998</v>
      </c>
      <c r="C177" s="94">
        <v>-3</v>
      </c>
      <c r="D177" s="100">
        <f>C177*Ark1!$B$2+Ark1!$I$2</f>
        <v>0.5</v>
      </c>
      <c r="E177" s="94">
        <v>-3</v>
      </c>
      <c r="F177" s="100">
        <f>E177*Ark1!$B$3+Ark1!$I$3</f>
        <v>3.25</v>
      </c>
      <c r="G177" s="94">
        <v>-3</v>
      </c>
      <c r="H177" s="100">
        <f>G177*Ark1!$B$4+Ark1!$I$4</f>
        <v>2.625</v>
      </c>
      <c r="I177" s="94">
        <v>-3</v>
      </c>
      <c r="J177" s="100">
        <f>I177*Ark1!$B$5+Ark1!$I$5</f>
        <v>-1.1428571428571428</v>
      </c>
      <c r="K177" s="94">
        <v>-3</v>
      </c>
      <c r="L177" s="100">
        <f>I177*Ark1!$B$6+Ark1!$I$6</f>
        <v>0.5714285714285714</v>
      </c>
      <c r="M177" s="51"/>
      <c r="N177" s="94">
        <v>-3</v>
      </c>
      <c r="O177" s="51">
        <v>0</v>
      </c>
      <c r="AK177" s="104">
        <f ca="1" t="shared" si="86"/>
        <v>0.2883382235902854</v>
      </c>
      <c r="AL177" s="104">
        <f t="shared" si="83"/>
        <v>111</v>
      </c>
      <c r="AM177" s="104">
        <v>-1</v>
      </c>
      <c r="AN177" s="104">
        <v>3</v>
      </c>
      <c r="AO177" s="105">
        <f aca="true" t="shared" si="90" ref="AO177:AO182">AM177/AN177</f>
        <v>-0.3333333333333333</v>
      </c>
      <c r="AP177" s="104"/>
      <c r="AQ177" s="104">
        <v>1</v>
      </c>
    </row>
    <row r="178" spans="1:43" ht="15">
      <c r="A178" s="94">
        <v>-2</v>
      </c>
      <c r="B178" s="100">
        <f>A178*Ark1!$B$1+Ark1!$I$1</f>
        <v>1.2</v>
      </c>
      <c r="C178" s="94">
        <v>-2</v>
      </c>
      <c r="D178" s="100">
        <f>C178*Ark1!$B$2+Ark1!$I$2</f>
        <v>0.6666666666666667</v>
      </c>
      <c r="E178" s="94">
        <v>-2</v>
      </c>
      <c r="F178" s="100">
        <f>E178*Ark1!$B$3+Ark1!$I$3</f>
        <v>3.5</v>
      </c>
      <c r="G178" s="94">
        <v>-2</v>
      </c>
      <c r="H178" s="100">
        <f>G178*Ark1!$B$4+Ark1!$I$4</f>
        <v>2.75</v>
      </c>
      <c r="I178" s="94">
        <v>-2</v>
      </c>
      <c r="J178" s="100">
        <f>I178*Ark1!$B$5+Ark1!$I$5</f>
        <v>-0.4285714285714286</v>
      </c>
      <c r="K178" s="94">
        <v>-2</v>
      </c>
      <c r="L178" s="100">
        <f>I178*Ark1!$B$6+Ark1!$I$6</f>
        <v>0.7142857142857143</v>
      </c>
      <c r="M178" s="51"/>
      <c r="N178" s="94">
        <v>-2</v>
      </c>
      <c r="O178" s="51">
        <v>0</v>
      </c>
      <c r="AK178" s="104">
        <f ca="1" t="shared" si="86"/>
        <v>0.8714745530115282</v>
      </c>
      <c r="AL178" s="104">
        <f t="shared" si="83"/>
        <v>358</v>
      </c>
      <c r="AM178" s="104">
        <v>-1</v>
      </c>
      <c r="AN178" s="104">
        <v>4</v>
      </c>
      <c r="AO178" s="105">
        <f t="shared" si="90"/>
        <v>-0.25</v>
      </c>
      <c r="AP178" s="104"/>
      <c r="AQ178" s="104">
        <v>1</v>
      </c>
    </row>
    <row r="179" spans="1:43" ht="15">
      <c r="A179" s="94">
        <v>-1</v>
      </c>
      <c r="B179" s="100">
        <f>A179*Ark1!$B$1+Ark1!$I$1</f>
        <v>1.6</v>
      </c>
      <c r="C179" s="94">
        <v>-1</v>
      </c>
      <c r="D179" s="100">
        <f>C179*Ark1!$B$2+Ark1!$I$2</f>
        <v>0.8333333333333334</v>
      </c>
      <c r="E179" s="94">
        <v>-1</v>
      </c>
      <c r="F179" s="100">
        <f>E179*Ark1!$B$3+Ark1!$I$3</f>
        <v>3.75</v>
      </c>
      <c r="G179" s="94">
        <v>-1</v>
      </c>
      <c r="H179" s="100">
        <f>G179*Ark1!$B$4+Ark1!$I$4</f>
        <v>2.875</v>
      </c>
      <c r="I179" s="94">
        <v>-1</v>
      </c>
      <c r="J179" s="100">
        <f>I179*Ark1!$B$5+Ark1!$I$5</f>
        <v>0.2857142857142857</v>
      </c>
      <c r="K179" s="94">
        <v>-1</v>
      </c>
      <c r="L179" s="100">
        <f>I179*Ark1!$B$6+Ark1!$I$6</f>
        <v>0.8571428571428572</v>
      </c>
      <c r="M179" s="51"/>
      <c r="N179" s="94">
        <v>-1</v>
      </c>
      <c r="O179" s="51">
        <v>0</v>
      </c>
      <c r="AK179" s="104">
        <f ca="1" t="shared" si="86"/>
        <v>0.7716055217358875</v>
      </c>
      <c r="AL179" s="104">
        <f t="shared" si="83"/>
        <v>316</v>
      </c>
      <c r="AM179" s="104">
        <v>-1</v>
      </c>
      <c r="AN179" s="104">
        <v>5</v>
      </c>
      <c r="AO179" s="105">
        <f t="shared" si="90"/>
        <v>-0.2</v>
      </c>
      <c r="AP179" s="104"/>
      <c r="AQ179" s="104">
        <v>1</v>
      </c>
    </row>
    <row r="180" spans="1:43" ht="15">
      <c r="A180" s="94">
        <v>0</v>
      </c>
      <c r="B180" s="100">
        <f>A180*Ark1!$B$1+Ark1!$I$1</f>
        <v>2</v>
      </c>
      <c r="C180" s="94">
        <v>0</v>
      </c>
      <c r="D180" s="100">
        <f>C180*Ark1!$B$2+Ark1!$I$2</f>
        <v>1</v>
      </c>
      <c r="E180" s="94">
        <v>0</v>
      </c>
      <c r="F180" s="100">
        <f>E180*Ark1!$B$3+Ark1!$I$3</f>
        <v>4</v>
      </c>
      <c r="G180" s="94">
        <v>0</v>
      </c>
      <c r="H180" s="100">
        <f>G180*Ark1!$B$4+Ark1!$I$4</f>
        <v>3</v>
      </c>
      <c r="I180" s="94">
        <v>0</v>
      </c>
      <c r="J180" s="100">
        <f>I180*Ark1!$B$5+Ark1!$I$5</f>
        <v>1</v>
      </c>
      <c r="K180" s="94">
        <v>0</v>
      </c>
      <c r="L180" s="100">
        <f>I180*Ark1!$B$6+Ark1!$I$6</f>
        <v>1</v>
      </c>
      <c r="M180" s="51"/>
      <c r="N180" s="94">
        <v>0</v>
      </c>
      <c r="O180" s="51">
        <v>0</v>
      </c>
      <c r="AK180" s="104">
        <f ca="1" t="shared" si="86"/>
        <v>0.31884253940575524</v>
      </c>
      <c r="AL180" s="104">
        <f t="shared" si="83"/>
        <v>120</v>
      </c>
      <c r="AM180" s="104">
        <v>-1</v>
      </c>
      <c r="AN180" s="104">
        <v>6</v>
      </c>
      <c r="AO180" s="105">
        <f t="shared" si="90"/>
        <v>-0.16666666666666666</v>
      </c>
      <c r="AP180" s="104"/>
      <c r="AQ180" s="104">
        <v>1</v>
      </c>
    </row>
    <row r="181" spans="1:43" ht="15">
      <c r="A181" s="94">
        <v>1</v>
      </c>
      <c r="B181" s="100">
        <f>A181*Ark1!$B$1+Ark1!$I$1</f>
        <v>2.4</v>
      </c>
      <c r="C181" s="94">
        <v>1</v>
      </c>
      <c r="D181" s="100">
        <f>C181*Ark1!$B$2+Ark1!$I$2</f>
        <v>1.1666666666666667</v>
      </c>
      <c r="E181" s="94">
        <v>1</v>
      </c>
      <c r="F181" s="100">
        <f>E181*Ark1!$B$3+Ark1!$I$3</f>
        <v>4.25</v>
      </c>
      <c r="G181" s="94">
        <v>1</v>
      </c>
      <c r="H181" s="100">
        <f>G181*Ark1!$B$4+Ark1!$I$4</f>
        <v>3.125</v>
      </c>
      <c r="I181" s="94">
        <v>1</v>
      </c>
      <c r="J181" s="100">
        <f>I181*Ark1!$B$5+Ark1!$I$5</f>
        <v>1.7142857142857144</v>
      </c>
      <c r="K181" s="94">
        <v>1</v>
      </c>
      <c r="L181" s="100">
        <f>I181*Ark1!$B$6+Ark1!$I$6</f>
        <v>1.1428571428571428</v>
      </c>
      <c r="M181" s="51"/>
      <c r="N181" s="94">
        <v>1</v>
      </c>
      <c r="O181" s="51">
        <v>0</v>
      </c>
      <c r="AK181" s="104">
        <f ca="1" t="shared" si="86"/>
        <v>0.014050049269777931</v>
      </c>
      <c r="AL181" s="104">
        <f t="shared" si="83"/>
        <v>7</v>
      </c>
      <c r="AM181" s="104">
        <v>-1</v>
      </c>
      <c r="AN181" s="104">
        <v>7</v>
      </c>
      <c r="AO181" s="105">
        <f t="shared" si="90"/>
        <v>-0.14285714285714285</v>
      </c>
      <c r="AP181" s="104"/>
      <c r="AQ181" s="104">
        <v>1</v>
      </c>
    </row>
    <row r="182" spans="1:43" ht="15">
      <c r="A182" s="94">
        <v>2</v>
      </c>
      <c r="B182" s="100">
        <f>A182*Ark1!$B$1+Ark1!$I$1</f>
        <v>2.8</v>
      </c>
      <c r="C182" s="94">
        <v>2</v>
      </c>
      <c r="D182" s="100">
        <f>C182*Ark1!$B$2+Ark1!$I$2</f>
        <v>1.3333333333333333</v>
      </c>
      <c r="E182" s="94">
        <v>2</v>
      </c>
      <c r="F182" s="100">
        <f>E182*Ark1!$B$3+Ark1!$I$3</f>
        <v>4.5</v>
      </c>
      <c r="G182" s="94">
        <v>2</v>
      </c>
      <c r="H182" s="100">
        <f>G182*Ark1!$B$4+Ark1!$I$4</f>
        <v>3.25</v>
      </c>
      <c r="I182" s="94">
        <v>2</v>
      </c>
      <c r="J182" s="100">
        <f>I182*Ark1!$B$5+Ark1!$I$5</f>
        <v>2.428571428571429</v>
      </c>
      <c r="K182" s="94">
        <v>2</v>
      </c>
      <c r="L182" s="100">
        <f>I182*Ark1!$B$6+Ark1!$I$6</f>
        <v>1.2857142857142856</v>
      </c>
      <c r="M182" s="51"/>
      <c r="N182" s="94">
        <v>2</v>
      </c>
      <c r="O182" s="51">
        <v>0</v>
      </c>
      <c r="AK182" s="104">
        <f ca="1" t="shared" si="86"/>
        <v>0.48038128345050185</v>
      </c>
      <c r="AL182" s="104">
        <f t="shared" si="83"/>
        <v>201</v>
      </c>
      <c r="AM182" s="104">
        <v>-1</v>
      </c>
      <c r="AN182" s="104">
        <v>8</v>
      </c>
      <c r="AO182" s="105">
        <f t="shared" si="90"/>
        <v>-0.125</v>
      </c>
      <c r="AP182" s="104"/>
      <c r="AQ182" s="104">
        <v>1</v>
      </c>
    </row>
    <row r="183" spans="1:43" ht="15">
      <c r="A183" s="94">
        <v>3</v>
      </c>
      <c r="B183" s="100">
        <f>A183*Ark1!$B$1+Ark1!$I$1</f>
        <v>3.2</v>
      </c>
      <c r="C183" s="94">
        <v>3</v>
      </c>
      <c r="D183" s="100">
        <f>C183*Ark1!$B$2+Ark1!$I$2</f>
        <v>1.5</v>
      </c>
      <c r="E183" s="94">
        <v>3</v>
      </c>
      <c r="F183" s="100">
        <f>E183*Ark1!$B$3+Ark1!$I$3</f>
        <v>4.75</v>
      </c>
      <c r="G183" s="94">
        <v>3</v>
      </c>
      <c r="H183" s="100">
        <f>G183*Ark1!$B$4+Ark1!$I$4</f>
        <v>3.375</v>
      </c>
      <c r="I183" s="94">
        <v>3</v>
      </c>
      <c r="J183" s="100">
        <f>I183*Ark1!$B$5+Ark1!$I$5</f>
        <v>3.142857142857143</v>
      </c>
      <c r="K183" s="94">
        <v>3</v>
      </c>
      <c r="L183" s="100">
        <f>I183*Ark1!$B$6+Ark1!$I$6</f>
        <v>1.4285714285714286</v>
      </c>
      <c r="M183" s="51"/>
      <c r="N183" s="94">
        <v>3</v>
      </c>
      <c r="O183" s="51">
        <v>0</v>
      </c>
      <c r="AK183" s="104">
        <f ca="1" t="shared" si="86"/>
        <v>0.003296279632674981</v>
      </c>
      <c r="AL183" s="104">
        <f t="shared" si="83"/>
        <v>3</v>
      </c>
      <c r="AM183" s="104">
        <v>-1</v>
      </c>
      <c r="AN183" s="104">
        <v>1</v>
      </c>
      <c r="AO183" s="105">
        <f>AM183/AN183</f>
        <v>-1</v>
      </c>
      <c r="AP183" s="104"/>
      <c r="AQ183" s="104">
        <v>2</v>
      </c>
    </row>
    <row r="184" spans="1:43" ht="15">
      <c r="A184" s="94">
        <v>4</v>
      </c>
      <c r="B184" s="100">
        <f>A184*Ark1!$B$1+Ark1!$I$1</f>
        <v>3.6</v>
      </c>
      <c r="C184" s="94">
        <v>4</v>
      </c>
      <c r="D184" s="100">
        <f>C184*Ark1!$B$2+Ark1!$I$2</f>
        <v>1.6666666666666665</v>
      </c>
      <c r="E184" s="94">
        <v>4</v>
      </c>
      <c r="F184" s="100">
        <f>E184*Ark1!$B$3+Ark1!$I$3</f>
        <v>5</v>
      </c>
      <c r="G184" s="94">
        <v>4</v>
      </c>
      <c r="H184" s="100">
        <f>G184*Ark1!$B$4+Ark1!$I$4</f>
        <v>3.5</v>
      </c>
      <c r="I184" s="94">
        <v>4</v>
      </c>
      <c r="J184" s="100">
        <f>I184*Ark1!$B$5+Ark1!$I$5</f>
        <v>3.857142857142857</v>
      </c>
      <c r="K184" s="94">
        <v>4</v>
      </c>
      <c r="L184" s="100">
        <f>I184*Ark1!$B$6+Ark1!$I$6</f>
        <v>1.5714285714285714</v>
      </c>
      <c r="M184" s="51"/>
      <c r="N184" s="94">
        <v>4</v>
      </c>
      <c r="O184" s="51">
        <v>0</v>
      </c>
      <c r="AK184" s="104">
        <f ca="1" t="shared" si="86"/>
        <v>0.8100808990066235</v>
      </c>
      <c r="AL184" s="104">
        <f t="shared" si="83"/>
        <v>332</v>
      </c>
      <c r="AM184" s="104">
        <v>-1</v>
      </c>
      <c r="AN184" s="104">
        <v>2</v>
      </c>
      <c r="AO184" s="105">
        <f>AM184/AN184</f>
        <v>-0.5</v>
      </c>
      <c r="AP184" s="104"/>
      <c r="AQ184" s="104">
        <v>2</v>
      </c>
    </row>
    <row r="185" spans="1:43" ht="15">
      <c r="A185" s="94">
        <v>5</v>
      </c>
      <c r="B185" s="100">
        <f>A185*Ark1!$B$1+Ark1!$I$1</f>
        <v>4</v>
      </c>
      <c r="C185" s="94">
        <v>5</v>
      </c>
      <c r="D185" s="100">
        <f>C185*Ark1!$B$2+Ark1!$I$2</f>
        <v>1.8333333333333333</v>
      </c>
      <c r="E185" s="94">
        <v>5</v>
      </c>
      <c r="F185" s="100">
        <f>E185*Ark1!$B$3+Ark1!$I$3</f>
        <v>5.25</v>
      </c>
      <c r="G185" s="94">
        <v>5</v>
      </c>
      <c r="H185" s="100">
        <f>G185*Ark1!$B$4+Ark1!$I$4</f>
        <v>3.625</v>
      </c>
      <c r="I185" s="94">
        <v>5</v>
      </c>
      <c r="J185" s="100">
        <f>I185*Ark1!$B$5+Ark1!$I$5</f>
        <v>4.571428571428571</v>
      </c>
      <c r="K185" s="94">
        <v>5</v>
      </c>
      <c r="L185" s="100">
        <f>I185*Ark1!$B$6+Ark1!$I$6</f>
        <v>1.7142857142857142</v>
      </c>
      <c r="M185" s="51"/>
      <c r="N185" s="94">
        <v>5</v>
      </c>
      <c r="O185" s="51">
        <v>0</v>
      </c>
      <c r="AK185" s="104">
        <f ca="1" t="shared" si="86"/>
        <v>0.6069615385425293</v>
      </c>
      <c r="AL185" s="104">
        <f t="shared" si="83"/>
        <v>255</v>
      </c>
      <c r="AM185" s="104">
        <v>-1</v>
      </c>
      <c r="AN185" s="104">
        <v>3</v>
      </c>
      <c r="AO185" s="105">
        <f aca="true" t="shared" si="91" ref="AO185:AO190">AM185/AN185</f>
        <v>-0.3333333333333333</v>
      </c>
      <c r="AP185" s="104"/>
      <c r="AQ185" s="104">
        <v>2</v>
      </c>
    </row>
    <row r="186" spans="1:43" ht="15">
      <c r="A186" s="94">
        <v>6</v>
      </c>
      <c r="B186" s="100">
        <f>A186*Ark1!$B$1+Ark1!$I$1</f>
        <v>4.4</v>
      </c>
      <c r="C186" s="94">
        <v>6</v>
      </c>
      <c r="D186" s="100">
        <f>C186*Ark1!$B$2+Ark1!$I$2</f>
        <v>2</v>
      </c>
      <c r="E186" s="94">
        <v>6</v>
      </c>
      <c r="F186" s="100">
        <f>E186*Ark1!$B$3+Ark1!$I$3</f>
        <v>5.5</v>
      </c>
      <c r="G186" s="94">
        <v>6</v>
      </c>
      <c r="H186" s="100">
        <f>G186*Ark1!$B$4+Ark1!$I$4</f>
        <v>3.75</v>
      </c>
      <c r="I186" s="94">
        <v>6</v>
      </c>
      <c r="J186" s="100">
        <f>I186*Ark1!$B$5+Ark1!$I$5</f>
        <v>5.285714285714286</v>
      </c>
      <c r="K186" s="94">
        <v>6</v>
      </c>
      <c r="L186" s="100">
        <f>I186*Ark1!$B$6+Ark1!$I$6</f>
        <v>1.8571428571428572</v>
      </c>
      <c r="M186" s="51"/>
      <c r="N186" s="94">
        <v>6</v>
      </c>
      <c r="O186" s="51">
        <v>0</v>
      </c>
      <c r="AK186" s="104">
        <f ca="1" t="shared" si="86"/>
        <v>0.6622334708070743</v>
      </c>
      <c r="AL186" s="104">
        <f t="shared" si="83"/>
        <v>281</v>
      </c>
      <c r="AM186" s="104">
        <v>-1</v>
      </c>
      <c r="AN186" s="104">
        <v>4</v>
      </c>
      <c r="AO186" s="105">
        <f t="shared" si="91"/>
        <v>-0.25</v>
      </c>
      <c r="AP186" s="104"/>
      <c r="AQ186" s="104">
        <v>2</v>
      </c>
    </row>
    <row r="187" spans="1:43" ht="15">
      <c r="A187" s="94">
        <v>7</v>
      </c>
      <c r="B187" s="100">
        <f>A187*Ark1!$B$1+Ark1!$I$1</f>
        <v>4.800000000000001</v>
      </c>
      <c r="C187" s="94">
        <v>7</v>
      </c>
      <c r="D187" s="100">
        <f>C187*Ark1!$B$2+Ark1!$I$2</f>
        <v>2.1666666666666665</v>
      </c>
      <c r="E187" s="94">
        <v>7</v>
      </c>
      <c r="F187" s="100">
        <f>E187*Ark1!$B$3+Ark1!$I$3</f>
        <v>5.75</v>
      </c>
      <c r="G187" s="94">
        <v>7</v>
      </c>
      <c r="H187" s="100">
        <f>G187*Ark1!$B$4+Ark1!$I$4</f>
        <v>3.875</v>
      </c>
      <c r="I187" s="94">
        <v>7</v>
      </c>
      <c r="J187" s="100">
        <f>I187*Ark1!$B$5+Ark1!$I$5</f>
        <v>6</v>
      </c>
      <c r="K187" s="94">
        <v>7</v>
      </c>
      <c r="L187" s="100">
        <f>I187*Ark1!$B$6+Ark1!$I$6</f>
        <v>2</v>
      </c>
      <c r="M187" s="51"/>
      <c r="N187" s="94">
        <v>7</v>
      </c>
      <c r="O187" s="51">
        <v>0</v>
      </c>
      <c r="AK187" s="104">
        <f ca="1" t="shared" si="86"/>
        <v>0.5106160872001615</v>
      </c>
      <c r="AL187" s="104">
        <f t="shared" si="83"/>
        <v>212</v>
      </c>
      <c r="AM187" s="104">
        <v>-1</v>
      </c>
      <c r="AN187" s="104">
        <v>5</v>
      </c>
      <c r="AO187" s="105">
        <f t="shared" si="91"/>
        <v>-0.2</v>
      </c>
      <c r="AP187" s="104"/>
      <c r="AQ187" s="104">
        <v>2</v>
      </c>
    </row>
    <row r="188" spans="1:43" ht="15">
      <c r="A188" s="94">
        <v>8</v>
      </c>
      <c r="B188" s="100">
        <f>A188*Ark1!$B$1+Ark1!$I$1</f>
        <v>5.2</v>
      </c>
      <c r="C188" s="94">
        <v>8</v>
      </c>
      <c r="D188" s="100">
        <f>C188*Ark1!$B$2+Ark1!$I$2</f>
        <v>2.333333333333333</v>
      </c>
      <c r="E188" s="94">
        <v>8</v>
      </c>
      <c r="F188" s="100">
        <f>E188*Ark1!$B$3+Ark1!$I$3</f>
        <v>6</v>
      </c>
      <c r="G188" s="94">
        <v>8</v>
      </c>
      <c r="H188" s="100">
        <f>G188*Ark1!$B$4+Ark1!$I$4</f>
        <v>4</v>
      </c>
      <c r="I188" s="94">
        <v>8</v>
      </c>
      <c r="J188" s="100">
        <f>I188*Ark1!$B$5+Ark1!$I$5</f>
        <v>6.714285714285714</v>
      </c>
      <c r="K188" s="94">
        <v>8</v>
      </c>
      <c r="L188" s="100">
        <f>I188*Ark1!$B$6+Ark1!$I$6</f>
        <v>2.142857142857143</v>
      </c>
      <c r="M188" s="51"/>
      <c r="N188" s="94">
        <v>8</v>
      </c>
      <c r="O188" s="51">
        <v>0</v>
      </c>
      <c r="AK188" s="104">
        <f ca="1" t="shared" si="86"/>
        <v>0.8409022932841697</v>
      </c>
      <c r="AL188" s="104">
        <f t="shared" si="83"/>
        <v>346</v>
      </c>
      <c r="AM188" s="104">
        <v>-1</v>
      </c>
      <c r="AN188" s="104">
        <v>6</v>
      </c>
      <c r="AO188" s="105">
        <f t="shared" si="91"/>
        <v>-0.16666666666666666</v>
      </c>
      <c r="AP188" s="104"/>
      <c r="AQ188" s="104">
        <v>2</v>
      </c>
    </row>
    <row r="189" spans="1:43" ht="15">
      <c r="A189" s="94">
        <v>9</v>
      </c>
      <c r="B189" s="100">
        <f>A189*Ark1!$B$1+Ark1!$I$1</f>
        <v>5.6</v>
      </c>
      <c r="C189" s="94">
        <v>9</v>
      </c>
      <c r="D189" s="100">
        <f>C189*Ark1!$B$2+Ark1!$I$2</f>
        <v>2.5</v>
      </c>
      <c r="E189" s="94">
        <v>9</v>
      </c>
      <c r="F189" s="100">
        <f>E189*Ark1!$B$3+Ark1!$I$3</f>
        <v>6.25</v>
      </c>
      <c r="G189" s="94">
        <v>9</v>
      </c>
      <c r="H189" s="100">
        <f>G189*Ark1!$B$4+Ark1!$I$4</f>
        <v>4.125</v>
      </c>
      <c r="I189" s="94">
        <v>9</v>
      </c>
      <c r="J189" s="100">
        <f>I189*Ark1!$B$5+Ark1!$I$5</f>
        <v>7.428571428571429</v>
      </c>
      <c r="K189" s="94">
        <v>9</v>
      </c>
      <c r="L189" s="100">
        <f>I189*Ark1!$B$6+Ark1!$I$6</f>
        <v>2.2857142857142856</v>
      </c>
      <c r="M189" s="51"/>
      <c r="N189" s="94">
        <v>9</v>
      </c>
      <c r="O189" s="51">
        <v>0</v>
      </c>
      <c r="AK189" s="104">
        <f ca="1" t="shared" si="86"/>
        <v>0.43983036680255516</v>
      </c>
      <c r="AL189" s="104">
        <f t="shared" si="83"/>
        <v>183</v>
      </c>
      <c r="AM189" s="104">
        <v>-1</v>
      </c>
      <c r="AN189" s="104">
        <v>7</v>
      </c>
      <c r="AO189" s="105">
        <f t="shared" si="91"/>
        <v>-0.14285714285714285</v>
      </c>
      <c r="AP189" s="104"/>
      <c r="AQ189" s="104">
        <v>2</v>
      </c>
    </row>
    <row r="190" spans="1:43" ht="15">
      <c r="A190" s="94">
        <v>10</v>
      </c>
      <c r="B190" s="100">
        <f>A190*Ark1!$B$1+Ark1!$I$1</f>
        <v>6</v>
      </c>
      <c r="C190" s="94">
        <v>10</v>
      </c>
      <c r="D190" s="100">
        <f>C190*Ark1!$B$2+Ark1!$I$2</f>
        <v>2.6666666666666665</v>
      </c>
      <c r="E190" s="94">
        <v>10</v>
      </c>
      <c r="F190" s="100">
        <f>E190*Ark1!$B$3+Ark1!$I$3</f>
        <v>6.5</v>
      </c>
      <c r="G190" s="94">
        <v>10</v>
      </c>
      <c r="H190" s="100">
        <f>G190*Ark1!$B$4+Ark1!$I$4</f>
        <v>4.25</v>
      </c>
      <c r="I190" s="94">
        <v>10</v>
      </c>
      <c r="J190" s="100">
        <f>I190*Ark1!$B$5+Ark1!$I$5</f>
        <v>8.142857142857142</v>
      </c>
      <c r="K190" s="94">
        <v>10</v>
      </c>
      <c r="L190" s="100">
        <f>I190*Ark1!$B$6+Ark1!$I$6</f>
        <v>2.4285714285714284</v>
      </c>
      <c r="M190" s="51"/>
      <c r="N190" s="94">
        <v>10</v>
      </c>
      <c r="O190" s="51">
        <v>0</v>
      </c>
      <c r="AK190" s="104">
        <f ca="1" t="shared" si="86"/>
        <v>0.3744803592132986</v>
      </c>
      <c r="AL190" s="104">
        <f t="shared" si="83"/>
        <v>147</v>
      </c>
      <c r="AM190" s="104">
        <v>-1</v>
      </c>
      <c r="AN190" s="104">
        <v>8</v>
      </c>
      <c r="AO190" s="105">
        <f t="shared" si="91"/>
        <v>-0.125</v>
      </c>
      <c r="AP190" s="104"/>
      <c r="AQ190" s="104">
        <v>2</v>
      </c>
    </row>
    <row r="191" spans="1:43" ht="15">
      <c r="A191" s="94">
        <v>11</v>
      </c>
      <c r="B191" s="100">
        <f>A191*Ark1!$B$1+Ark1!$I$1</f>
        <v>6.4</v>
      </c>
      <c r="C191" s="94">
        <v>11</v>
      </c>
      <c r="D191" s="100">
        <f>C191*Ark1!$B$2+Ark1!$I$2</f>
        <v>2.833333333333333</v>
      </c>
      <c r="E191" s="94">
        <v>11</v>
      </c>
      <c r="F191" s="100">
        <f>E191*Ark1!$B$3+Ark1!$I$3</f>
        <v>6.75</v>
      </c>
      <c r="G191" s="94">
        <v>11</v>
      </c>
      <c r="H191" s="100">
        <f>G191*Ark1!$B$4+Ark1!$I$4</f>
        <v>4.375</v>
      </c>
      <c r="I191" s="94">
        <v>11</v>
      </c>
      <c r="J191" s="100">
        <f>I191*Ark1!$B$5+Ark1!$I$5</f>
        <v>8.857142857142858</v>
      </c>
      <c r="K191" s="94">
        <v>11</v>
      </c>
      <c r="L191" s="100">
        <f>I191*Ark1!$B$6+Ark1!$I$6</f>
        <v>2.571428571428571</v>
      </c>
      <c r="M191" s="51"/>
      <c r="N191" s="94">
        <v>11</v>
      </c>
      <c r="O191" s="51">
        <v>0</v>
      </c>
      <c r="AK191" s="104">
        <f ca="1" t="shared" si="86"/>
        <v>0.2771780542946001</v>
      </c>
      <c r="AL191" s="104">
        <f t="shared" si="83"/>
        <v>108</v>
      </c>
      <c r="AM191" s="104">
        <v>-1</v>
      </c>
      <c r="AN191" s="104">
        <v>1</v>
      </c>
      <c r="AO191" s="105">
        <f>AM191/AN191</f>
        <v>-1</v>
      </c>
      <c r="AP191" s="104"/>
      <c r="AQ191" s="104">
        <v>3</v>
      </c>
    </row>
    <row r="192" spans="1:43" ht="12.75">
      <c r="A192" s="53"/>
      <c r="B192" s="53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AK192" s="104">
        <f ca="1" t="shared" si="86"/>
        <v>0.34385727019889645</v>
      </c>
      <c r="AL192" s="104">
        <f t="shared" si="83"/>
        <v>135</v>
      </c>
      <c r="AM192" s="104">
        <v>-1</v>
      </c>
      <c r="AN192" s="104">
        <v>2</v>
      </c>
      <c r="AO192" s="105">
        <f>AM192/AN192</f>
        <v>-0.5</v>
      </c>
      <c r="AP192" s="104"/>
      <c r="AQ192" s="104">
        <v>3</v>
      </c>
    </row>
    <row r="193" spans="1:43" ht="12.75">
      <c r="A193" s="53"/>
      <c r="B193" s="53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AK193" s="104">
        <f ca="1" t="shared" si="86"/>
        <v>0.627239197658608</v>
      </c>
      <c r="AL193" s="104">
        <f t="shared" si="83"/>
        <v>267</v>
      </c>
      <c r="AM193" s="104">
        <v>-1</v>
      </c>
      <c r="AN193" s="104">
        <v>3</v>
      </c>
      <c r="AO193" s="105">
        <f aca="true" t="shared" si="92" ref="AO193:AO198">AM193/AN193</f>
        <v>-0.3333333333333333</v>
      </c>
      <c r="AP193" s="104"/>
      <c r="AQ193" s="104">
        <v>3</v>
      </c>
    </row>
    <row r="194" spans="1:43" ht="12.75">
      <c r="A194" s="53"/>
      <c r="B194" s="53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AK194" s="104">
        <f ca="1" t="shared" si="86"/>
        <v>0.3209303480790555</v>
      </c>
      <c r="AL194" s="104">
        <f t="shared" si="83"/>
        <v>123</v>
      </c>
      <c r="AM194" s="104">
        <v>-1</v>
      </c>
      <c r="AN194" s="104">
        <v>4</v>
      </c>
      <c r="AO194" s="105">
        <f t="shared" si="92"/>
        <v>-0.25</v>
      </c>
      <c r="AP194" s="104"/>
      <c r="AQ194" s="104">
        <v>3</v>
      </c>
    </row>
    <row r="195" spans="1:43" ht="12.75">
      <c r="A195" s="53"/>
      <c r="B195" s="53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AK195" s="104">
        <f ca="1" t="shared" si="86"/>
        <v>0.7877137178469278</v>
      </c>
      <c r="AL195" s="104">
        <f t="shared" si="83"/>
        <v>321</v>
      </c>
      <c r="AM195" s="104">
        <v>-1</v>
      </c>
      <c r="AN195" s="104">
        <v>5</v>
      </c>
      <c r="AO195" s="105">
        <f t="shared" si="92"/>
        <v>-0.2</v>
      </c>
      <c r="AP195" s="104"/>
      <c r="AQ195" s="104">
        <v>3</v>
      </c>
    </row>
    <row r="196" spans="1:43" ht="12.75">
      <c r="A196" s="53"/>
      <c r="B196" s="53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AK196" s="104">
        <f ca="1" t="shared" si="86"/>
        <v>0.8371099376625482</v>
      </c>
      <c r="AL196" s="104">
        <f t="shared" si="83"/>
        <v>343</v>
      </c>
      <c r="AM196" s="104">
        <v>-1</v>
      </c>
      <c r="AN196" s="104">
        <v>6</v>
      </c>
      <c r="AO196" s="105">
        <f t="shared" si="92"/>
        <v>-0.16666666666666666</v>
      </c>
      <c r="AP196" s="104"/>
      <c r="AQ196" s="104">
        <v>3</v>
      </c>
    </row>
    <row r="197" spans="1:43" ht="12.75">
      <c r="A197" s="53"/>
      <c r="B197" s="53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AK197" s="104">
        <f ca="1" t="shared" si="86"/>
        <v>0.5888407426297384</v>
      </c>
      <c r="AL197" s="104">
        <f t="shared" si="83"/>
        <v>246</v>
      </c>
      <c r="AM197" s="104">
        <v>-1</v>
      </c>
      <c r="AN197" s="104">
        <v>7</v>
      </c>
      <c r="AO197" s="105">
        <f t="shared" si="92"/>
        <v>-0.14285714285714285</v>
      </c>
      <c r="AP197" s="104"/>
      <c r="AQ197" s="104">
        <v>3</v>
      </c>
    </row>
    <row r="198" spans="1:43" ht="12.75">
      <c r="A198" s="53"/>
      <c r="B198" s="53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AK198" s="104">
        <f ca="1" t="shared" si="86"/>
        <v>0.3293973981943834</v>
      </c>
      <c r="AL198" s="104">
        <f t="shared" si="83"/>
        <v>128</v>
      </c>
      <c r="AM198" s="104">
        <v>-1</v>
      </c>
      <c r="AN198" s="104">
        <v>8</v>
      </c>
      <c r="AO198" s="105">
        <f t="shared" si="92"/>
        <v>-0.125</v>
      </c>
      <c r="AP198" s="104"/>
      <c r="AQ198" s="104">
        <v>3</v>
      </c>
    </row>
    <row r="199" spans="37:43" ht="12.75">
      <c r="AK199" s="104">
        <f ca="1" t="shared" si="86"/>
        <v>0.14843260879300146</v>
      </c>
      <c r="AL199" s="104">
        <f t="shared" si="83"/>
        <v>54</v>
      </c>
      <c r="AM199" s="104">
        <v>-1</v>
      </c>
      <c r="AN199" s="104">
        <v>1</v>
      </c>
      <c r="AO199" s="105">
        <f>AM199/AN199</f>
        <v>-1</v>
      </c>
      <c r="AP199" s="104"/>
      <c r="AQ199" s="104">
        <v>4</v>
      </c>
    </row>
    <row r="200" spans="37:43" ht="12.75">
      <c r="AK200" s="104">
        <f ca="1" t="shared" si="86"/>
        <v>0.7565689618939049</v>
      </c>
      <c r="AL200" s="104">
        <f t="shared" si="83"/>
        <v>313</v>
      </c>
      <c r="AM200" s="104">
        <v>-1</v>
      </c>
      <c r="AN200" s="104">
        <v>2</v>
      </c>
      <c r="AO200" s="105">
        <f>AM200/AN200</f>
        <v>-0.5</v>
      </c>
      <c r="AP200" s="104"/>
      <c r="AQ200" s="104">
        <v>4</v>
      </c>
    </row>
    <row r="201" spans="37:43" ht="12.75">
      <c r="AK201" s="104">
        <f ca="1" t="shared" si="86"/>
        <v>0.6739264526938193</v>
      </c>
      <c r="AL201" s="104">
        <f t="shared" si="83"/>
        <v>287</v>
      </c>
      <c r="AM201" s="104">
        <v>-1</v>
      </c>
      <c r="AN201" s="104">
        <v>3</v>
      </c>
      <c r="AO201" s="105">
        <f aca="true" t="shared" si="93" ref="AO201:AO206">AM201/AN201</f>
        <v>-0.3333333333333333</v>
      </c>
      <c r="AP201" s="104"/>
      <c r="AQ201" s="104">
        <v>4</v>
      </c>
    </row>
    <row r="202" spans="37:43" ht="12.75">
      <c r="AK202" s="104">
        <f ca="1" t="shared" si="86"/>
        <v>0.4615704622655292</v>
      </c>
      <c r="AL202" s="104">
        <f t="shared" si="83"/>
        <v>192</v>
      </c>
      <c r="AM202" s="104">
        <v>-1</v>
      </c>
      <c r="AN202" s="104">
        <v>4</v>
      </c>
      <c r="AO202" s="105">
        <f t="shared" si="93"/>
        <v>-0.25</v>
      </c>
      <c r="AP202" s="104"/>
      <c r="AQ202" s="104">
        <v>4</v>
      </c>
    </row>
    <row r="203" spans="37:43" ht="12.75">
      <c r="AK203" s="104">
        <f ca="1" t="shared" si="86"/>
        <v>0.5600173921714688</v>
      </c>
      <c r="AL203" s="104">
        <f t="shared" si="83"/>
        <v>236</v>
      </c>
      <c r="AM203" s="104">
        <v>-1</v>
      </c>
      <c r="AN203" s="104">
        <v>5</v>
      </c>
      <c r="AO203" s="105">
        <f t="shared" si="93"/>
        <v>-0.2</v>
      </c>
      <c r="AP203" s="104"/>
      <c r="AQ203" s="104">
        <v>4</v>
      </c>
    </row>
    <row r="204" spans="37:43" ht="12.75">
      <c r="AK204" s="104">
        <f ca="1" t="shared" si="86"/>
        <v>0.7874448806147658</v>
      </c>
      <c r="AL204" s="104">
        <f t="shared" si="83"/>
        <v>319</v>
      </c>
      <c r="AM204" s="104">
        <v>-1</v>
      </c>
      <c r="AN204" s="104">
        <v>6</v>
      </c>
      <c r="AO204" s="105">
        <f t="shared" si="93"/>
        <v>-0.16666666666666666</v>
      </c>
      <c r="AP204" s="104"/>
      <c r="AQ204" s="104">
        <v>4</v>
      </c>
    </row>
    <row r="205" spans="37:43" ht="12.75">
      <c r="AK205" s="104">
        <f ca="1" t="shared" si="86"/>
        <v>0.09575884234596987</v>
      </c>
      <c r="AL205" s="104">
        <f t="shared" si="83"/>
        <v>36</v>
      </c>
      <c r="AM205" s="104">
        <v>-1</v>
      </c>
      <c r="AN205" s="104">
        <v>7</v>
      </c>
      <c r="AO205" s="105">
        <f t="shared" si="93"/>
        <v>-0.14285714285714285</v>
      </c>
      <c r="AP205" s="104"/>
      <c r="AQ205" s="104">
        <v>4</v>
      </c>
    </row>
    <row r="206" spans="37:43" ht="12.75">
      <c r="AK206" s="104">
        <f ca="1" t="shared" si="86"/>
        <v>0.6684090658285875</v>
      </c>
      <c r="AL206" s="104">
        <f t="shared" si="83"/>
        <v>284</v>
      </c>
      <c r="AM206" s="104">
        <v>-1</v>
      </c>
      <c r="AN206" s="104">
        <v>8</v>
      </c>
      <c r="AO206" s="105">
        <f t="shared" si="93"/>
        <v>-0.125</v>
      </c>
      <c r="AP206" s="104"/>
      <c r="AQ206" s="104">
        <v>4</v>
      </c>
    </row>
    <row r="207" spans="37:43" ht="12.75">
      <c r="AK207" s="104">
        <f ca="1" t="shared" si="86"/>
        <v>0.2477437706665926</v>
      </c>
      <c r="AL207" s="104">
        <f t="shared" si="83"/>
        <v>103</v>
      </c>
      <c r="AM207" s="104">
        <v>-1</v>
      </c>
      <c r="AN207" s="104">
        <v>2</v>
      </c>
      <c r="AO207" s="105">
        <f>AM207/AN207</f>
        <v>-0.5</v>
      </c>
      <c r="AP207" s="104"/>
      <c r="AQ207" s="104">
        <v>5</v>
      </c>
    </row>
    <row r="208" spans="37:43" ht="12.75">
      <c r="AK208" s="104">
        <f ca="1" t="shared" si="86"/>
        <v>0.03048476066723982</v>
      </c>
      <c r="AL208" s="104">
        <f aca="true" t="shared" si="94" ref="AL208:AL271">RANK(AK208,$AK$15:$AK$423,-1)</f>
        <v>13</v>
      </c>
      <c r="AM208" s="104">
        <v>-1</v>
      </c>
      <c r="AN208" s="104">
        <v>3</v>
      </c>
      <c r="AO208" s="105">
        <f aca="true" t="shared" si="95" ref="AO208:AO220">AM208/AN208</f>
        <v>-0.3333333333333333</v>
      </c>
      <c r="AP208" s="104"/>
      <c r="AQ208" s="104">
        <v>5</v>
      </c>
    </row>
    <row r="209" spans="37:43" ht="12.75">
      <c r="AK209" s="104">
        <f ca="1" t="shared" si="86"/>
        <v>0.6026103832686651</v>
      </c>
      <c r="AL209" s="104">
        <f t="shared" si="94"/>
        <v>254</v>
      </c>
      <c r="AM209" s="104">
        <v>-1</v>
      </c>
      <c r="AN209" s="104">
        <v>4</v>
      </c>
      <c r="AO209" s="105">
        <f t="shared" si="95"/>
        <v>-0.25</v>
      </c>
      <c r="AP209" s="104"/>
      <c r="AQ209" s="104">
        <v>5</v>
      </c>
    </row>
    <row r="210" spans="37:43" ht="12.75">
      <c r="AK210" s="104">
        <f ca="1" t="shared" si="86"/>
        <v>0.8091555816878246</v>
      </c>
      <c r="AL210" s="104">
        <f t="shared" si="94"/>
        <v>330</v>
      </c>
      <c r="AM210" s="104">
        <v>-2</v>
      </c>
      <c r="AN210" s="104">
        <v>3</v>
      </c>
      <c r="AO210" s="105">
        <f t="shared" si="95"/>
        <v>-0.6666666666666666</v>
      </c>
      <c r="AP210" s="104"/>
      <c r="AQ210" s="104">
        <v>0</v>
      </c>
    </row>
    <row r="211" spans="37:43" ht="12.75">
      <c r="AK211" s="104">
        <f ca="1" t="shared" si="86"/>
        <v>0.5020201024207536</v>
      </c>
      <c r="AL211" s="104">
        <f t="shared" si="94"/>
        <v>209</v>
      </c>
      <c r="AM211" s="104">
        <v>-2</v>
      </c>
      <c r="AN211" s="104">
        <v>5</v>
      </c>
      <c r="AO211" s="105">
        <f t="shared" si="95"/>
        <v>-0.4</v>
      </c>
      <c r="AP211" s="104"/>
      <c r="AQ211" s="104">
        <v>0</v>
      </c>
    </row>
    <row r="212" spans="37:43" ht="12.75">
      <c r="AK212" s="104">
        <f ca="1" t="shared" si="86"/>
        <v>0.8778338034364346</v>
      </c>
      <c r="AL212" s="104">
        <f t="shared" si="94"/>
        <v>363</v>
      </c>
      <c r="AM212" s="104">
        <v>-2</v>
      </c>
      <c r="AN212" s="104">
        <v>7</v>
      </c>
      <c r="AO212" s="105">
        <f t="shared" si="95"/>
        <v>-0.2857142857142857</v>
      </c>
      <c r="AP212" s="104"/>
      <c r="AQ212" s="104">
        <v>0</v>
      </c>
    </row>
    <row r="213" spans="37:43" ht="12.75">
      <c r="AK213" s="104">
        <f ca="1" t="shared" si="86"/>
        <v>0.30721331786916917</v>
      </c>
      <c r="AL213" s="104">
        <f t="shared" si="94"/>
        <v>118</v>
      </c>
      <c r="AM213" s="104">
        <v>-2</v>
      </c>
      <c r="AN213" s="104">
        <v>3</v>
      </c>
      <c r="AO213" s="105">
        <f t="shared" si="95"/>
        <v>-0.6666666666666666</v>
      </c>
      <c r="AP213" s="104"/>
      <c r="AQ213" s="104">
        <v>1</v>
      </c>
    </row>
    <row r="214" spans="37:43" ht="12.75">
      <c r="AK214" s="104">
        <f ca="1" t="shared" si="86"/>
        <v>0.06516891033591143</v>
      </c>
      <c r="AL214" s="104">
        <f t="shared" si="94"/>
        <v>23</v>
      </c>
      <c r="AM214" s="104">
        <v>-2</v>
      </c>
      <c r="AN214" s="104">
        <v>5</v>
      </c>
      <c r="AO214" s="105">
        <f t="shared" si="95"/>
        <v>-0.4</v>
      </c>
      <c r="AP214" s="104"/>
      <c r="AQ214" s="104">
        <v>1</v>
      </c>
    </row>
    <row r="215" spans="37:43" ht="12.75">
      <c r="AK215" s="104">
        <f ca="1" t="shared" si="86"/>
        <v>0.6015475054635309</v>
      </c>
      <c r="AL215" s="104">
        <f t="shared" si="94"/>
        <v>252</v>
      </c>
      <c r="AM215" s="104">
        <v>-2</v>
      </c>
      <c r="AN215" s="104">
        <v>7</v>
      </c>
      <c r="AO215" s="105">
        <f t="shared" si="95"/>
        <v>-0.2857142857142857</v>
      </c>
      <c r="AP215" s="104"/>
      <c r="AQ215" s="104">
        <v>1</v>
      </c>
    </row>
    <row r="216" spans="37:43" ht="12.75">
      <c r="AK216" s="104">
        <f ca="1" t="shared" si="86"/>
        <v>0.021786438239195904</v>
      </c>
      <c r="AL216" s="104">
        <f t="shared" si="94"/>
        <v>11</v>
      </c>
      <c r="AM216" s="104">
        <v>-2</v>
      </c>
      <c r="AN216" s="104">
        <v>3</v>
      </c>
      <c r="AO216" s="105">
        <f t="shared" si="95"/>
        <v>-0.6666666666666666</v>
      </c>
      <c r="AP216" s="104"/>
      <c r="AQ216" s="104">
        <v>2</v>
      </c>
    </row>
    <row r="217" spans="37:43" ht="12.75">
      <c r="AK217" s="104">
        <f ca="1" t="shared" si="86"/>
        <v>0.06474846843223947</v>
      </c>
      <c r="AL217" s="104">
        <f t="shared" si="94"/>
        <v>22</v>
      </c>
      <c r="AM217" s="104">
        <v>-2</v>
      </c>
      <c r="AN217" s="104">
        <v>5</v>
      </c>
      <c r="AO217" s="105">
        <f t="shared" si="95"/>
        <v>-0.4</v>
      </c>
      <c r="AP217" s="104"/>
      <c r="AQ217" s="104">
        <v>2</v>
      </c>
    </row>
    <row r="218" spans="37:43" ht="12.75">
      <c r="AK218" s="104">
        <f ca="1" t="shared" si="86"/>
        <v>0.6507005351048545</v>
      </c>
      <c r="AL218" s="104">
        <f t="shared" si="94"/>
        <v>274</v>
      </c>
      <c r="AM218" s="104">
        <v>-2</v>
      </c>
      <c r="AN218" s="104">
        <v>7</v>
      </c>
      <c r="AO218" s="105">
        <f t="shared" si="95"/>
        <v>-0.2857142857142857</v>
      </c>
      <c r="AP218" s="104"/>
      <c r="AQ218" s="104">
        <v>2</v>
      </c>
    </row>
    <row r="219" spans="37:43" ht="12.75">
      <c r="AK219" s="104">
        <f ca="1" t="shared" si="86"/>
        <v>0.1862510366027963</v>
      </c>
      <c r="AL219" s="104">
        <f t="shared" si="94"/>
        <v>68</v>
      </c>
      <c r="AM219" s="104">
        <v>-2</v>
      </c>
      <c r="AN219" s="104">
        <v>3</v>
      </c>
      <c r="AO219" s="105">
        <f t="shared" si="95"/>
        <v>-0.6666666666666666</v>
      </c>
      <c r="AP219" s="104"/>
      <c r="AQ219" s="104">
        <v>3</v>
      </c>
    </row>
    <row r="220" spans="37:43" ht="12.75">
      <c r="AK220" s="104">
        <f aca="true" ca="1" t="shared" si="96" ref="AK220:AK242">RAND()</f>
        <v>0.7187966208753238</v>
      </c>
      <c r="AL220" s="104">
        <f t="shared" si="94"/>
        <v>298</v>
      </c>
      <c r="AM220" s="104">
        <v>-2</v>
      </c>
      <c r="AN220" s="104">
        <v>5</v>
      </c>
      <c r="AO220" s="105">
        <f t="shared" si="95"/>
        <v>-0.4</v>
      </c>
      <c r="AP220" s="104"/>
      <c r="AQ220" s="104">
        <v>3</v>
      </c>
    </row>
    <row r="221" spans="37:43" ht="12.75">
      <c r="AK221" s="104">
        <f ca="1" t="shared" si="96"/>
        <v>0.21564203706878615</v>
      </c>
      <c r="AL221" s="104">
        <f t="shared" si="94"/>
        <v>81</v>
      </c>
      <c r="AM221" s="104">
        <v>-3</v>
      </c>
      <c r="AN221" s="104">
        <v>4</v>
      </c>
      <c r="AO221" s="105">
        <f aca="true" t="shared" si="97" ref="AO221:AO232">AM221/AN221</f>
        <v>-0.75</v>
      </c>
      <c r="AP221" s="104"/>
      <c r="AQ221" s="104">
        <v>0</v>
      </c>
    </row>
    <row r="222" spans="37:43" ht="12.75">
      <c r="AK222" s="104">
        <f ca="1" t="shared" si="96"/>
        <v>0.05114192802393713</v>
      </c>
      <c r="AL222" s="104">
        <f t="shared" si="94"/>
        <v>19</v>
      </c>
      <c r="AM222" s="104">
        <v>-3</v>
      </c>
      <c r="AN222" s="104">
        <v>5</v>
      </c>
      <c r="AO222" s="105">
        <f t="shared" si="97"/>
        <v>-0.6</v>
      </c>
      <c r="AP222" s="104"/>
      <c r="AQ222" s="104">
        <v>0</v>
      </c>
    </row>
    <row r="223" spans="37:43" ht="12.75">
      <c r="AK223" s="104">
        <f ca="1" t="shared" si="96"/>
        <v>0.5588856548984069</v>
      </c>
      <c r="AL223" s="104">
        <f t="shared" si="94"/>
        <v>235</v>
      </c>
      <c r="AM223" s="104">
        <v>-3</v>
      </c>
      <c r="AN223" s="104">
        <v>7</v>
      </c>
      <c r="AO223" s="105">
        <f t="shared" si="97"/>
        <v>-0.42857142857142855</v>
      </c>
      <c r="AP223" s="104"/>
      <c r="AQ223" s="104">
        <v>0</v>
      </c>
    </row>
    <row r="224" spans="37:43" ht="12.75">
      <c r="AK224" s="104">
        <f ca="1" t="shared" si="96"/>
        <v>0.4666006173670887</v>
      </c>
      <c r="AL224" s="104">
        <f t="shared" si="94"/>
        <v>195</v>
      </c>
      <c r="AM224" s="104">
        <v>-3</v>
      </c>
      <c r="AN224" s="104">
        <v>4</v>
      </c>
      <c r="AO224" s="105">
        <f t="shared" si="97"/>
        <v>-0.75</v>
      </c>
      <c r="AP224" s="104"/>
      <c r="AQ224" s="104">
        <v>1</v>
      </c>
    </row>
    <row r="225" spans="37:43" ht="12.75">
      <c r="AK225" s="104">
        <f ca="1" t="shared" si="96"/>
        <v>0.11119653973741173</v>
      </c>
      <c r="AL225" s="104">
        <f t="shared" si="94"/>
        <v>42</v>
      </c>
      <c r="AM225" s="104">
        <v>-3</v>
      </c>
      <c r="AN225" s="104">
        <v>5</v>
      </c>
      <c r="AO225" s="105">
        <f t="shared" si="97"/>
        <v>-0.6</v>
      </c>
      <c r="AP225" s="104"/>
      <c r="AQ225" s="104">
        <v>1</v>
      </c>
    </row>
    <row r="226" spans="37:43" ht="12.75">
      <c r="AK226" s="104">
        <f ca="1" t="shared" si="96"/>
        <v>0.3248506116081611</v>
      </c>
      <c r="AL226" s="104">
        <f t="shared" si="94"/>
        <v>126</v>
      </c>
      <c r="AM226" s="104">
        <v>-3</v>
      </c>
      <c r="AN226" s="104">
        <v>7</v>
      </c>
      <c r="AO226" s="105">
        <f t="shared" si="97"/>
        <v>-0.42857142857142855</v>
      </c>
      <c r="AP226" s="104"/>
      <c r="AQ226" s="104">
        <v>1</v>
      </c>
    </row>
    <row r="227" spans="37:43" ht="12.75">
      <c r="AK227" s="104">
        <f ca="1" t="shared" si="96"/>
        <v>0.25369403491712395</v>
      </c>
      <c r="AL227" s="104">
        <f t="shared" si="94"/>
        <v>106</v>
      </c>
      <c r="AM227" s="104">
        <v>-3</v>
      </c>
      <c r="AN227" s="104">
        <v>4</v>
      </c>
      <c r="AO227" s="105">
        <f t="shared" si="97"/>
        <v>-0.75</v>
      </c>
      <c r="AP227" s="104"/>
      <c r="AQ227" s="104">
        <v>2</v>
      </c>
    </row>
    <row r="228" spans="37:43" ht="12.75">
      <c r="AK228" s="104">
        <f ca="1" t="shared" si="96"/>
        <v>0.8979154696902887</v>
      </c>
      <c r="AL228" s="104">
        <f t="shared" si="94"/>
        <v>373</v>
      </c>
      <c r="AM228" s="104">
        <v>-3</v>
      </c>
      <c r="AN228" s="104">
        <v>5</v>
      </c>
      <c r="AO228" s="105">
        <f t="shared" si="97"/>
        <v>-0.6</v>
      </c>
      <c r="AP228" s="104"/>
      <c r="AQ228" s="104">
        <v>2</v>
      </c>
    </row>
    <row r="229" spans="37:43" ht="12.75">
      <c r="AK229" s="104">
        <f ca="1" t="shared" si="96"/>
        <v>0.31917384563517825</v>
      </c>
      <c r="AL229" s="104">
        <f t="shared" si="94"/>
        <v>121</v>
      </c>
      <c r="AM229" s="104">
        <v>-3</v>
      </c>
      <c r="AN229" s="104">
        <v>7</v>
      </c>
      <c r="AO229" s="105">
        <f t="shared" si="97"/>
        <v>-0.42857142857142855</v>
      </c>
      <c r="AP229" s="104"/>
      <c r="AQ229" s="104">
        <v>2</v>
      </c>
    </row>
    <row r="230" spans="37:43" ht="12.75">
      <c r="AK230" s="104">
        <f ca="1" t="shared" si="96"/>
        <v>0.24450524233636628</v>
      </c>
      <c r="AL230" s="104">
        <f t="shared" si="94"/>
        <v>102</v>
      </c>
      <c r="AM230" s="104">
        <v>-3</v>
      </c>
      <c r="AN230" s="104">
        <v>4</v>
      </c>
      <c r="AO230" s="105">
        <f t="shared" si="97"/>
        <v>-0.75</v>
      </c>
      <c r="AP230" s="104"/>
      <c r="AQ230" s="104">
        <v>3</v>
      </c>
    </row>
    <row r="231" spans="37:43" ht="12.75">
      <c r="AK231" s="104">
        <f ca="1" t="shared" si="96"/>
        <v>0.9766390979140929</v>
      </c>
      <c r="AL231" s="104">
        <f t="shared" si="94"/>
        <v>401</v>
      </c>
      <c r="AM231" s="104">
        <v>-3</v>
      </c>
      <c r="AN231" s="104">
        <v>5</v>
      </c>
      <c r="AO231" s="105">
        <f t="shared" si="97"/>
        <v>-0.6</v>
      </c>
      <c r="AP231" s="104"/>
      <c r="AQ231" s="104">
        <v>3</v>
      </c>
    </row>
    <row r="232" spans="37:43" ht="12.75">
      <c r="AK232" s="104">
        <f ca="1" t="shared" si="96"/>
        <v>0.9409132666739082</v>
      </c>
      <c r="AL232" s="104">
        <f t="shared" si="94"/>
        <v>388</v>
      </c>
      <c r="AM232" s="104">
        <v>-3</v>
      </c>
      <c r="AN232" s="104">
        <v>4</v>
      </c>
      <c r="AO232" s="105">
        <f t="shared" si="97"/>
        <v>-0.75</v>
      </c>
      <c r="AP232" s="104"/>
      <c r="AQ232" s="104">
        <v>4</v>
      </c>
    </row>
    <row r="233" spans="37:43" ht="12.75">
      <c r="AK233" s="104">
        <f ca="1" t="shared" si="96"/>
        <v>0.6450784824409577</v>
      </c>
      <c r="AL233" s="104">
        <f t="shared" si="94"/>
        <v>271</v>
      </c>
      <c r="AM233" s="104">
        <v>-4</v>
      </c>
      <c r="AN233" s="104">
        <v>5</v>
      </c>
      <c r="AO233" s="105">
        <f aca="true" t="shared" si="98" ref="AO233:AO242">AM233/AN233</f>
        <v>-0.8</v>
      </c>
      <c r="AP233" s="104"/>
      <c r="AQ233" s="104">
        <v>0</v>
      </c>
    </row>
    <row r="234" spans="37:43" ht="12.75">
      <c r="AK234" s="104">
        <f ca="1" t="shared" si="96"/>
        <v>0.420334613283738</v>
      </c>
      <c r="AL234" s="104">
        <f t="shared" si="94"/>
        <v>176</v>
      </c>
      <c r="AM234" s="104">
        <v>-4</v>
      </c>
      <c r="AN234" s="104">
        <v>7</v>
      </c>
      <c r="AO234" s="105">
        <f t="shared" si="98"/>
        <v>-0.5714285714285714</v>
      </c>
      <c r="AP234" s="104"/>
      <c r="AQ234" s="104">
        <v>0</v>
      </c>
    </row>
    <row r="235" spans="37:43" ht="12.75">
      <c r="AK235" s="104">
        <f ca="1" t="shared" si="96"/>
        <v>0.743382446125596</v>
      </c>
      <c r="AL235" s="104">
        <f t="shared" si="94"/>
        <v>308</v>
      </c>
      <c r="AM235" s="104">
        <v>-4</v>
      </c>
      <c r="AN235" s="104">
        <v>5</v>
      </c>
      <c r="AO235" s="105">
        <f t="shared" si="98"/>
        <v>-0.8</v>
      </c>
      <c r="AP235" s="104"/>
      <c r="AQ235" s="104">
        <v>1</v>
      </c>
    </row>
    <row r="236" spans="37:43" ht="12.75">
      <c r="AK236" s="104">
        <f ca="1" t="shared" si="96"/>
        <v>0.48447219549415665</v>
      </c>
      <c r="AL236" s="104">
        <f t="shared" si="94"/>
        <v>203</v>
      </c>
      <c r="AM236" s="104">
        <v>-4</v>
      </c>
      <c r="AN236" s="104">
        <v>7</v>
      </c>
      <c r="AO236" s="105">
        <f t="shared" si="98"/>
        <v>-0.5714285714285714</v>
      </c>
      <c r="AP236" s="104"/>
      <c r="AQ236" s="104">
        <v>1</v>
      </c>
    </row>
    <row r="237" spans="37:43" ht="12.75">
      <c r="AK237" s="104">
        <f ca="1" t="shared" si="96"/>
        <v>0.533553407698204</v>
      </c>
      <c r="AL237" s="104">
        <f t="shared" si="94"/>
        <v>225</v>
      </c>
      <c r="AM237" s="104">
        <v>-4</v>
      </c>
      <c r="AN237" s="104">
        <v>5</v>
      </c>
      <c r="AO237" s="105">
        <f t="shared" si="98"/>
        <v>-0.8</v>
      </c>
      <c r="AP237" s="104"/>
      <c r="AQ237" s="104">
        <v>2</v>
      </c>
    </row>
    <row r="238" spans="37:43" ht="12.75">
      <c r="AK238" s="104">
        <f ca="1" t="shared" si="96"/>
        <v>0.6242694152373156</v>
      </c>
      <c r="AL238" s="104">
        <f t="shared" si="94"/>
        <v>266</v>
      </c>
      <c r="AM238" s="104">
        <v>-4</v>
      </c>
      <c r="AN238" s="104">
        <v>7</v>
      </c>
      <c r="AO238" s="105">
        <f t="shared" si="98"/>
        <v>-0.5714285714285714</v>
      </c>
      <c r="AP238" s="104"/>
      <c r="AQ238" s="104">
        <v>2</v>
      </c>
    </row>
    <row r="239" spans="37:43" ht="12.75">
      <c r="AK239" s="104">
        <f ca="1" t="shared" si="96"/>
        <v>0.8896774770865041</v>
      </c>
      <c r="AL239" s="104">
        <f t="shared" si="94"/>
        <v>370</v>
      </c>
      <c r="AM239" s="104">
        <v>-5</v>
      </c>
      <c r="AN239" s="104">
        <v>6</v>
      </c>
      <c r="AO239" s="105">
        <f t="shared" si="98"/>
        <v>-0.8333333333333334</v>
      </c>
      <c r="AP239" s="104"/>
      <c r="AQ239" s="104">
        <v>0</v>
      </c>
    </row>
    <row r="240" spans="37:43" ht="12.75">
      <c r="AK240" s="104">
        <f ca="1" t="shared" si="96"/>
        <v>0.15054257681466598</v>
      </c>
      <c r="AL240" s="104">
        <f t="shared" si="94"/>
        <v>55</v>
      </c>
      <c r="AM240" s="104">
        <v>-5</v>
      </c>
      <c r="AN240" s="104">
        <v>7</v>
      </c>
      <c r="AO240" s="105">
        <f t="shared" si="98"/>
        <v>-0.7142857142857143</v>
      </c>
      <c r="AP240" s="104"/>
      <c r="AQ240" s="104">
        <v>0</v>
      </c>
    </row>
    <row r="241" spans="37:43" ht="12.75">
      <c r="AK241" s="104">
        <f ca="1" t="shared" si="96"/>
        <v>0.6024540695219807</v>
      </c>
      <c r="AL241" s="104">
        <f t="shared" si="94"/>
        <v>253</v>
      </c>
      <c r="AM241" s="104">
        <v>-5</v>
      </c>
      <c r="AN241" s="104">
        <v>6</v>
      </c>
      <c r="AO241" s="105">
        <f t="shared" si="98"/>
        <v>-0.8333333333333334</v>
      </c>
      <c r="AP241" s="104"/>
      <c r="AQ241" s="104">
        <v>1</v>
      </c>
    </row>
    <row r="242" spans="37:43" ht="12.75">
      <c r="AK242" s="104">
        <f ca="1" t="shared" si="96"/>
        <v>0.8104987117761127</v>
      </c>
      <c r="AL242" s="104">
        <f t="shared" si="94"/>
        <v>334</v>
      </c>
      <c r="AM242" s="104">
        <v>-5</v>
      </c>
      <c r="AN242" s="104">
        <v>7</v>
      </c>
      <c r="AO242" s="105">
        <f t="shared" si="98"/>
        <v>-0.7142857142857143</v>
      </c>
      <c r="AP242" s="104"/>
      <c r="AQ242" s="104">
        <v>1</v>
      </c>
    </row>
    <row r="243" spans="37:43" ht="12.75">
      <c r="AK243" s="106">
        <f ca="1">RAND()</f>
        <v>0.8917360286469957</v>
      </c>
      <c r="AL243" s="104">
        <f t="shared" si="94"/>
        <v>371</v>
      </c>
      <c r="AM243" s="106">
        <v>1</v>
      </c>
      <c r="AN243" s="106">
        <v>1</v>
      </c>
      <c r="AO243" s="107">
        <f>AM243/AN243</f>
        <v>1</v>
      </c>
      <c r="AP243" s="106"/>
      <c r="AQ243" s="106">
        <v>-1</v>
      </c>
    </row>
    <row r="244" spans="37:43" ht="12.75">
      <c r="AK244" s="106">
        <f aca="true" ca="1" t="shared" si="99" ref="AK244:AK307">RAND()</f>
        <v>0.512151411268498</v>
      </c>
      <c r="AL244" s="104">
        <f t="shared" si="94"/>
        <v>214</v>
      </c>
      <c r="AM244" s="106">
        <v>1</v>
      </c>
      <c r="AN244" s="106">
        <v>2</v>
      </c>
      <c r="AO244" s="107">
        <f>AM244/AN244</f>
        <v>0.5</v>
      </c>
      <c r="AP244" s="106"/>
      <c r="AQ244" s="106">
        <v>-1</v>
      </c>
    </row>
    <row r="245" spans="37:43" ht="12.75">
      <c r="AK245" s="106">
        <f ca="1" t="shared" si="99"/>
        <v>0.9999757690473121</v>
      </c>
      <c r="AL245" s="104">
        <f t="shared" si="94"/>
        <v>409</v>
      </c>
      <c r="AM245" s="106">
        <v>1</v>
      </c>
      <c r="AN245" s="106">
        <v>3</v>
      </c>
      <c r="AO245" s="107">
        <f aca="true" t="shared" si="100" ref="AO245:AO250">AM245/AN245</f>
        <v>0.3333333333333333</v>
      </c>
      <c r="AP245" s="106"/>
      <c r="AQ245" s="106">
        <v>-1</v>
      </c>
    </row>
    <row r="246" spans="37:43" ht="12.75">
      <c r="AK246" s="106">
        <f ca="1" t="shared" si="99"/>
        <v>0.296935417804302</v>
      </c>
      <c r="AL246" s="104">
        <f t="shared" si="94"/>
        <v>116</v>
      </c>
      <c r="AM246" s="106">
        <v>1</v>
      </c>
      <c r="AN246" s="106">
        <v>4</v>
      </c>
      <c r="AO246" s="107">
        <f t="shared" si="100"/>
        <v>0.25</v>
      </c>
      <c r="AP246" s="106"/>
      <c r="AQ246" s="106">
        <v>-1</v>
      </c>
    </row>
    <row r="247" spans="37:43" ht="12.75">
      <c r="AK247" s="106">
        <f ca="1" t="shared" si="99"/>
        <v>0.5587087842743825</v>
      </c>
      <c r="AL247" s="104">
        <f t="shared" si="94"/>
        <v>234</v>
      </c>
      <c r="AM247" s="106">
        <v>1</v>
      </c>
      <c r="AN247" s="106">
        <v>5</v>
      </c>
      <c r="AO247" s="107">
        <f t="shared" si="100"/>
        <v>0.2</v>
      </c>
      <c r="AP247" s="106"/>
      <c r="AQ247" s="106">
        <v>-1</v>
      </c>
    </row>
    <row r="248" spans="37:43" ht="12.75">
      <c r="AK248" s="106">
        <f ca="1" t="shared" si="99"/>
        <v>0.9867646760506994</v>
      </c>
      <c r="AL248" s="104">
        <f t="shared" si="94"/>
        <v>405</v>
      </c>
      <c r="AM248" s="106">
        <v>1</v>
      </c>
      <c r="AN248" s="106">
        <v>6</v>
      </c>
      <c r="AO248" s="107">
        <f t="shared" si="100"/>
        <v>0.16666666666666666</v>
      </c>
      <c r="AP248" s="106"/>
      <c r="AQ248" s="106">
        <v>-1</v>
      </c>
    </row>
    <row r="249" spans="37:43" ht="12.75">
      <c r="AK249" s="106">
        <f ca="1" t="shared" si="99"/>
        <v>0.37795597036384</v>
      </c>
      <c r="AL249" s="104">
        <f t="shared" si="94"/>
        <v>150</v>
      </c>
      <c r="AM249" s="106">
        <v>1</v>
      </c>
      <c r="AN249" s="106">
        <v>7</v>
      </c>
      <c r="AO249" s="107">
        <f t="shared" si="100"/>
        <v>0.14285714285714285</v>
      </c>
      <c r="AP249" s="106"/>
      <c r="AQ249" s="106">
        <v>-1</v>
      </c>
    </row>
    <row r="250" spans="37:43" ht="12.75">
      <c r="AK250" s="106">
        <f ca="1" t="shared" si="99"/>
        <v>0.44370777838492703</v>
      </c>
      <c r="AL250" s="104">
        <f t="shared" si="94"/>
        <v>187</v>
      </c>
      <c r="AM250" s="106">
        <v>1</v>
      </c>
      <c r="AN250" s="106">
        <v>8</v>
      </c>
      <c r="AO250" s="107">
        <f t="shared" si="100"/>
        <v>0.125</v>
      </c>
      <c r="AP250" s="106"/>
      <c r="AQ250" s="106">
        <v>-1</v>
      </c>
    </row>
    <row r="251" spans="37:43" ht="12.75">
      <c r="AK251" s="106">
        <f ca="1" t="shared" si="99"/>
        <v>0.20810085483319263</v>
      </c>
      <c r="AL251" s="104">
        <f t="shared" si="94"/>
        <v>77</v>
      </c>
      <c r="AM251" s="106">
        <v>1</v>
      </c>
      <c r="AN251" s="106">
        <v>1</v>
      </c>
      <c r="AO251" s="107">
        <f>AM251/AN251</f>
        <v>1</v>
      </c>
      <c r="AP251" s="106"/>
      <c r="AQ251" s="106">
        <v>-2</v>
      </c>
    </row>
    <row r="252" spans="37:43" ht="12.75">
      <c r="AK252" s="106">
        <f ca="1" t="shared" si="99"/>
        <v>0.10121810661841457</v>
      </c>
      <c r="AL252" s="104">
        <f t="shared" si="94"/>
        <v>40</v>
      </c>
      <c r="AM252" s="106">
        <v>1</v>
      </c>
      <c r="AN252" s="106">
        <v>2</v>
      </c>
      <c r="AO252" s="107">
        <f>AM252/AN252</f>
        <v>0.5</v>
      </c>
      <c r="AP252" s="106"/>
      <c r="AQ252" s="106">
        <v>-2</v>
      </c>
    </row>
    <row r="253" spans="37:43" ht="12.75">
      <c r="AK253" s="106">
        <f ca="1" t="shared" si="99"/>
        <v>0.8397157743729873</v>
      </c>
      <c r="AL253" s="104">
        <f t="shared" si="94"/>
        <v>345</v>
      </c>
      <c r="AM253" s="106">
        <v>1</v>
      </c>
      <c r="AN253" s="106">
        <v>3</v>
      </c>
      <c r="AO253" s="107">
        <f aca="true" t="shared" si="101" ref="AO253:AO258">AM253/AN253</f>
        <v>0.3333333333333333</v>
      </c>
      <c r="AP253" s="106"/>
      <c r="AQ253" s="106">
        <v>-2</v>
      </c>
    </row>
    <row r="254" spans="37:43" ht="12.75">
      <c r="AK254" s="106">
        <f ca="1" t="shared" si="99"/>
        <v>0.9714899309317033</v>
      </c>
      <c r="AL254" s="104">
        <f t="shared" si="94"/>
        <v>398</v>
      </c>
      <c r="AM254" s="106">
        <v>1</v>
      </c>
      <c r="AN254" s="106">
        <v>4</v>
      </c>
      <c r="AO254" s="107">
        <f t="shared" si="101"/>
        <v>0.25</v>
      </c>
      <c r="AP254" s="106"/>
      <c r="AQ254" s="106">
        <v>-2</v>
      </c>
    </row>
    <row r="255" spans="37:43" ht="12.75">
      <c r="AK255" s="106">
        <f ca="1" t="shared" si="99"/>
        <v>0.5356933468792171</v>
      </c>
      <c r="AL255" s="104">
        <f t="shared" si="94"/>
        <v>228</v>
      </c>
      <c r="AM255" s="106">
        <v>1</v>
      </c>
      <c r="AN255" s="106">
        <v>5</v>
      </c>
      <c r="AO255" s="107">
        <f t="shared" si="101"/>
        <v>0.2</v>
      </c>
      <c r="AP255" s="106"/>
      <c r="AQ255" s="106">
        <v>-2</v>
      </c>
    </row>
    <row r="256" spans="37:43" ht="12.75">
      <c r="AK256" s="106">
        <f ca="1" t="shared" si="99"/>
        <v>0.2926010363093994</v>
      </c>
      <c r="AL256" s="104">
        <f t="shared" si="94"/>
        <v>113</v>
      </c>
      <c r="AM256" s="106">
        <v>1</v>
      </c>
      <c r="AN256" s="106">
        <v>6</v>
      </c>
      <c r="AO256" s="107">
        <f t="shared" si="101"/>
        <v>0.16666666666666666</v>
      </c>
      <c r="AP256" s="106"/>
      <c r="AQ256" s="106">
        <v>-2</v>
      </c>
    </row>
    <row r="257" spans="37:43" ht="12.75">
      <c r="AK257" s="106">
        <f ca="1" t="shared" si="99"/>
        <v>0.9287983019530288</v>
      </c>
      <c r="AL257" s="104">
        <f t="shared" si="94"/>
        <v>383</v>
      </c>
      <c r="AM257" s="106">
        <v>1</v>
      </c>
      <c r="AN257" s="106">
        <v>7</v>
      </c>
      <c r="AO257" s="107">
        <f t="shared" si="101"/>
        <v>0.14285714285714285</v>
      </c>
      <c r="AP257" s="106"/>
      <c r="AQ257" s="106">
        <v>-2</v>
      </c>
    </row>
    <row r="258" spans="37:43" ht="12.75">
      <c r="AK258" s="106">
        <f ca="1" t="shared" si="99"/>
        <v>0.3716491728693072</v>
      </c>
      <c r="AL258" s="104">
        <f t="shared" si="94"/>
        <v>145</v>
      </c>
      <c r="AM258" s="106">
        <v>1</v>
      </c>
      <c r="AN258" s="106">
        <v>8</v>
      </c>
      <c r="AO258" s="107">
        <f t="shared" si="101"/>
        <v>0.125</v>
      </c>
      <c r="AP258" s="106"/>
      <c r="AQ258" s="106">
        <v>-2</v>
      </c>
    </row>
    <row r="259" spans="37:43" ht="12.75">
      <c r="AK259" s="106">
        <f ca="1" t="shared" si="99"/>
        <v>0.011515945876062084</v>
      </c>
      <c r="AL259" s="104">
        <f t="shared" si="94"/>
        <v>6</v>
      </c>
      <c r="AM259" s="106">
        <v>1</v>
      </c>
      <c r="AN259" s="106">
        <v>1</v>
      </c>
      <c r="AO259" s="107">
        <f>AM259/AN259</f>
        <v>1</v>
      </c>
      <c r="AP259" s="106"/>
      <c r="AQ259" s="106">
        <v>-3</v>
      </c>
    </row>
    <row r="260" spans="37:43" ht="12.75">
      <c r="AK260" s="106">
        <f ca="1" t="shared" si="99"/>
        <v>0.8429818923697829</v>
      </c>
      <c r="AL260" s="104">
        <f t="shared" si="94"/>
        <v>348</v>
      </c>
      <c r="AM260" s="106">
        <v>1</v>
      </c>
      <c r="AN260" s="106">
        <v>2</v>
      </c>
      <c r="AO260" s="107">
        <f>AM260/AN260</f>
        <v>0.5</v>
      </c>
      <c r="AP260" s="106"/>
      <c r="AQ260" s="106">
        <v>-3</v>
      </c>
    </row>
    <row r="261" spans="37:43" ht="12.75">
      <c r="AK261" s="106">
        <f ca="1" t="shared" si="99"/>
        <v>0.07904664492252755</v>
      </c>
      <c r="AL261" s="104">
        <f t="shared" si="94"/>
        <v>26</v>
      </c>
      <c r="AM261" s="106">
        <v>1</v>
      </c>
      <c r="AN261" s="106">
        <v>3</v>
      </c>
      <c r="AO261" s="107">
        <f aca="true" t="shared" si="102" ref="AO261:AO266">AM261/AN261</f>
        <v>0.3333333333333333</v>
      </c>
      <c r="AP261" s="106"/>
      <c r="AQ261" s="106">
        <v>-3</v>
      </c>
    </row>
    <row r="262" spans="37:43" ht="12.75">
      <c r="AK262" s="106">
        <f ca="1" t="shared" si="99"/>
        <v>0.06104479856507217</v>
      </c>
      <c r="AL262" s="104">
        <f t="shared" si="94"/>
        <v>20</v>
      </c>
      <c r="AM262" s="106">
        <v>1</v>
      </c>
      <c r="AN262" s="106">
        <v>4</v>
      </c>
      <c r="AO262" s="107">
        <f t="shared" si="102"/>
        <v>0.25</v>
      </c>
      <c r="AP262" s="106"/>
      <c r="AQ262" s="106">
        <v>-3</v>
      </c>
    </row>
    <row r="263" spans="37:43" ht="12.75">
      <c r="AK263" s="106">
        <f ca="1" t="shared" si="99"/>
        <v>0.07311204727144904</v>
      </c>
      <c r="AL263" s="104">
        <f t="shared" si="94"/>
        <v>25</v>
      </c>
      <c r="AM263" s="106">
        <v>1</v>
      </c>
      <c r="AN263" s="106">
        <v>5</v>
      </c>
      <c r="AO263" s="107">
        <f t="shared" si="102"/>
        <v>0.2</v>
      </c>
      <c r="AP263" s="106"/>
      <c r="AQ263" s="106">
        <v>-3</v>
      </c>
    </row>
    <row r="264" spans="37:43" ht="12.75">
      <c r="AK264" s="106">
        <f ca="1" t="shared" si="99"/>
        <v>0.9362792912854325</v>
      </c>
      <c r="AL264" s="104">
        <f t="shared" si="94"/>
        <v>385</v>
      </c>
      <c r="AM264" s="106">
        <v>1</v>
      </c>
      <c r="AN264" s="106">
        <v>6</v>
      </c>
      <c r="AO264" s="107">
        <f t="shared" si="102"/>
        <v>0.16666666666666666</v>
      </c>
      <c r="AP264" s="106"/>
      <c r="AQ264" s="106">
        <v>-3</v>
      </c>
    </row>
    <row r="265" spans="37:43" ht="12.75">
      <c r="AK265" s="106">
        <f ca="1" t="shared" si="99"/>
        <v>0.4303814948594855</v>
      </c>
      <c r="AL265" s="104">
        <f t="shared" si="94"/>
        <v>179</v>
      </c>
      <c r="AM265" s="106">
        <v>1</v>
      </c>
      <c r="AN265" s="106">
        <v>7</v>
      </c>
      <c r="AO265" s="107">
        <f t="shared" si="102"/>
        <v>0.14285714285714285</v>
      </c>
      <c r="AP265" s="106"/>
      <c r="AQ265" s="106">
        <v>-3</v>
      </c>
    </row>
    <row r="266" spans="37:43" ht="12.75">
      <c r="AK266" s="106">
        <f ca="1" t="shared" si="99"/>
        <v>0.15542427941594505</v>
      </c>
      <c r="AL266" s="104">
        <f t="shared" si="94"/>
        <v>57</v>
      </c>
      <c r="AM266" s="106">
        <v>1</v>
      </c>
      <c r="AN266" s="106">
        <v>8</v>
      </c>
      <c r="AO266" s="107">
        <f t="shared" si="102"/>
        <v>0.125</v>
      </c>
      <c r="AP266" s="106"/>
      <c r="AQ266" s="106">
        <v>-3</v>
      </c>
    </row>
    <row r="267" spans="37:43" ht="12.75">
      <c r="AK267" s="106">
        <f ca="1" t="shared" si="99"/>
        <v>0.7735573172414925</v>
      </c>
      <c r="AL267" s="104">
        <f t="shared" si="94"/>
        <v>317</v>
      </c>
      <c r="AM267" s="106">
        <v>1</v>
      </c>
      <c r="AN267" s="106">
        <v>1</v>
      </c>
      <c r="AO267" s="107">
        <f>AM267/AN267</f>
        <v>1</v>
      </c>
      <c r="AP267" s="106"/>
      <c r="AQ267" s="106">
        <v>-4</v>
      </c>
    </row>
    <row r="268" spans="37:43" ht="12.75">
      <c r="AK268" s="106">
        <f ca="1" t="shared" si="99"/>
        <v>0.2148729276194774</v>
      </c>
      <c r="AL268" s="104">
        <f t="shared" si="94"/>
        <v>80</v>
      </c>
      <c r="AM268" s="106">
        <v>1</v>
      </c>
      <c r="AN268" s="106">
        <v>2</v>
      </c>
      <c r="AO268" s="107">
        <f>AM268/AN268</f>
        <v>0.5</v>
      </c>
      <c r="AP268" s="106"/>
      <c r="AQ268" s="106">
        <v>-4</v>
      </c>
    </row>
    <row r="269" spans="37:43" ht="12.75">
      <c r="AK269" s="106">
        <f ca="1" t="shared" si="99"/>
        <v>0.9907291192319285</v>
      </c>
      <c r="AL269" s="104">
        <f t="shared" si="94"/>
        <v>406</v>
      </c>
      <c r="AM269" s="106">
        <v>1</v>
      </c>
      <c r="AN269" s="106">
        <v>3</v>
      </c>
      <c r="AO269" s="107">
        <f aca="true" t="shared" si="103" ref="AO269:AO274">AM269/AN269</f>
        <v>0.3333333333333333</v>
      </c>
      <c r="AP269" s="106"/>
      <c r="AQ269" s="106">
        <v>-4</v>
      </c>
    </row>
    <row r="270" spans="37:43" ht="12.75">
      <c r="AK270" s="106">
        <f ca="1" t="shared" si="99"/>
        <v>0.49848199824442885</v>
      </c>
      <c r="AL270" s="104">
        <f t="shared" si="94"/>
        <v>207</v>
      </c>
      <c r="AM270" s="106">
        <v>1</v>
      </c>
      <c r="AN270" s="106">
        <v>4</v>
      </c>
      <c r="AO270" s="107">
        <f t="shared" si="103"/>
        <v>0.25</v>
      </c>
      <c r="AP270" s="106"/>
      <c r="AQ270" s="106">
        <v>-4</v>
      </c>
    </row>
    <row r="271" spans="37:43" ht="12.75">
      <c r="AK271" s="106">
        <f ca="1" t="shared" si="99"/>
        <v>0.25021206631760484</v>
      </c>
      <c r="AL271" s="104">
        <f t="shared" si="94"/>
        <v>105</v>
      </c>
      <c r="AM271" s="106">
        <v>1</v>
      </c>
      <c r="AN271" s="106">
        <v>5</v>
      </c>
      <c r="AO271" s="107">
        <f t="shared" si="103"/>
        <v>0.2</v>
      </c>
      <c r="AP271" s="106"/>
      <c r="AQ271" s="106">
        <v>-4</v>
      </c>
    </row>
    <row r="272" spans="37:43" ht="12.75">
      <c r="AK272" s="106">
        <f ca="1" t="shared" si="99"/>
        <v>0.6131704168234939</v>
      </c>
      <c r="AL272" s="104">
        <f aca="true" t="shared" si="104" ref="AL272:AL335">RANK(AK272,$AK$15:$AK$423,-1)</f>
        <v>260</v>
      </c>
      <c r="AM272" s="106">
        <v>1</v>
      </c>
      <c r="AN272" s="106">
        <v>6</v>
      </c>
      <c r="AO272" s="107">
        <f t="shared" si="103"/>
        <v>0.16666666666666666</v>
      </c>
      <c r="AP272" s="106"/>
      <c r="AQ272" s="106">
        <v>-4</v>
      </c>
    </row>
    <row r="273" spans="37:43" ht="12.75">
      <c r="AK273" s="106">
        <f ca="1" t="shared" si="99"/>
        <v>0.45501699227632475</v>
      </c>
      <c r="AL273" s="104">
        <f t="shared" si="104"/>
        <v>191</v>
      </c>
      <c r="AM273" s="106">
        <v>1</v>
      </c>
      <c r="AN273" s="106">
        <v>7</v>
      </c>
      <c r="AO273" s="107">
        <f t="shared" si="103"/>
        <v>0.14285714285714285</v>
      </c>
      <c r="AP273" s="106"/>
      <c r="AQ273" s="106">
        <v>-4</v>
      </c>
    </row>
    <row r="274" spans="37:43" ht="12.75">
      <c r="AK274" s="106">
        <f ca="1" t="shared" si="99"/>
        <v>0.4506839077361533</v>
      </c>
      <c r="AL274" s="104">
        <f t="shared" si="104"/>
        <v>190</v>
      </c>
      <c r="AM274" s="106">
        <v>1</v>
      </c>
      <c r="AN274" s="106">
        <v>8</v>
      </c>
      <c r="AO274" s="107">
        <f t="shared" si="103"/>
        <v>0.125</v>
      </c>
      <c r="AP274" s="106"/>
      <c r="AQ274" s="106">
        <v>-4</v>
      </c>
    </row>
    <row r="275" spans="37:43" ht="12.75">
      <c r="AK275" s="106">
        <f ca="1" t="shared" si="99"/>
        <v>0.3446634078525648</v>
      </c>
      <c r="AL275" s="104">
        <f t="shared" si="104"/>
        <v>137</v>
      </c>
      <c r="AM275" s="106">
        <v>1</v>
      </c>
      <c r="AN275" s="106">
        <v>2</v>
      </c>
      <c r="AO275" s="107">
        <f aca="true" t="shared" si="105" ref="AO275:AO301">AM275/AN275</f>
        <v>0.5</v>
      </c>
      <c r="AP275" s="106"/>
      <c r="AQ275" s="106">
        <v>-5</v>
      </c>
    </row>
    <row r="276" spans="37:43" ht="12.75">
      <c r="AK276" s="106">
        <f ca="1" t="shared" si="99"/>
        <v>0.3976458500029816</v>
      </c>
      <c r="AL276" s="104">
        <f t="shared" si="104"/>
        <v>164</v>
      </c>
      <c r="AM276" s="106">
        <v>1</v>
      </c>
      <c r="AN276" s="106">
        <v>3</v>
      </c>
      <c r="AO276" s="107">
        <f t="shared" si="105"/>
        <v>0.3333333333333333</v>
      </c>
      <c r="AP276" s="106"/>
      <c r="AQ276" s="106">
        <v>-5</v>
      </c>
    </row>
    <row r="277" spans="37:43" ht="12.75">
      <c r="AK277" s="106">
        <f ca="1" t="shared" si="99"/>
        <v>0.993958481240309</v>
      </c>
      <c r="AL277" s="104">
        <f t="shared" si="104"/>
        <v>407</v>
      </c>
      <c r="AM277" s="106">
        <v>1</v>
      </c>
      <c r="AN277" s="106">
        <v>4</v>
      </c>
      <c r="AO277" s="107">
        <f t="shared" si="105"/>
        <v>0.25</v>
      </c>
      <c r="AP277" s="106"/>
      <c r="AQ277" s="106">
        <v>-5</v>
      </c>
    </row>
    <row r="278" spans="37:43" ht="12.75">
      <c r="AK278" s="106">
        <f ca="1" t="shared" si="99"/>
        <v>0.8002555323935754</v>
      </c>
      <c r="AL278" s="104">
        <f t="shared" si="104"/>
        <v>325</v>
      </c>
      <c r="AM278" s="106">
        <v>2</v>
      </c>
      <c r="AN278" s="106">
        <v>3</v>
      </c>
      <c r="AO278" s="107">
        <f t="shared" si="105"/>
        <v>0.6666666666666666</v>
      </c>
      <c r="AP278" s="106"/>
      <c r="AQ278" s="106">
        <v>-1</v>
      </c>
    </row>
    <row r="279" spans="37:43" ht="12.75">
      <c r="AK279" s="106">
        <f ca="1" t="shared" si="99"/>
        <v>0.9478639782238389</v>
      </c>
      <c r="AL279" s="104">
        <f t="shared" si="104"/>
        <v>391</v>
      </c>
      <c r="AM279" s="106">
        <v>2</v>
      </c>
      <c r="AN279" s="106">
        <v>5</v>
      </c>
      <c r="AO279" s="107">
        <f t="shared" si="105"/>
        <v>0.4</v>
      </c>
      <c r="AP279" s="106"/>
      <c r="AQ279" s="106">
        <v>-1</v>
      </c>
    </row>
    <row r="280" spans="37:43" ht="12.75">
      <c r="AK280" s="106">
        <f ca="1" t="shared" si="99"/>
        <v>0.6873588274842533</v>
      </c>
      <c r="AL280" s="104">
        <f t="shared" si="104"/>
        <v>291</v>
      </c>
      <c r="AM280" s="106">
        <v>2</v>
      </c>
      <c r="AN280" s="106">
        <v>7</v>
      </c>
      <c r="AO280" s="107">
        <f t="shared" si="105"/>
        <v>0.2857142857142857</v>
      </c>
      <c r="AP280" s="106"/>
      <c r="AQ280" s="106">
        <v>-1</v>
      </c>
    </row>
    <row r="281" spans="37:43" ht="12.75">
      <c r="AK281" s="106">
        <f ca="1" t="shared" si="99"/>
        <v>0.0854948820144863</v>
      </c>
      <c r="AL281" s="104">
        <f t="shared" si="104"/>
        <v>29</v>
      </c>
      <c r="AM281" s="106">
        <v>2</v>
      </c>
      <c r="AN281" s="106">
        <v>3</v>
      </c>
      <c r="AO281" s="107">
        <f t="shared" si="105"/>
        <v>0.6666666666666666</v>
      </c>
      <c r="AP281" s="106"/>
      <c r="AQ281" s="106">
        <v>-2</v>
      </c>
    </row>
    <row r="282" spans="37:43" ht="12.75">
      <c r="AK282" s="106">
        <f ca="1" t="shared" si="99"/>
        <v>0.43207909338089756</v>
      </c>
      <c r="AL282" s="104">
        <f t="shared" si="104"/>
        <v>180</v>
      </c>
      <c r="AM282" s="106">
        <v>2</v>
      </c>
      <c r="AN282" s="106">
        <v>5</v>
      </c>
      <c r="AO282" s="107">
        <f t="shared" si="105"/>
        <v>0.4</v>
      </c>
      <c r="AP282" s="106"/>
      <c r="AQ282" s="106">
        <v>-2</v>
      </c>
    </row>
    <row r="283" spans="37:43" ht="12.75">
      <c r="AK283" s="106">
        <f ca="1" t="shared" si="99"/>
        <v>0.6131274403822444</v>
      </c>
      <c r="AL283" s="104">
        <f t="shared" si="104"/>
        <v>259</v>
      </c>
      <c r="AM283" s="106">
        <v>2</v>
      </c>
      <c r="AN283" s="106">
        <v>7</v>
      </c>
      <c r="AO283" s="107">
        <f t="shared" si="105"/>
        <v>0.2857142857142857</v>
      </c>
      <c r="AP283" s="106"/>
      <c r="AQ283" s="106">
        <v>-2</v>
      </c>
    </row>
    <row r="284" spans="37:43" ht="12.75">
      <c r="AK284" s="106">
        <f ca="1" t="shared" si="99"/>
        <v>0.8577905038933082</v>
      </c>
      <c r="AL284" s="104">
        <f t="shared" si="104"/>
        <v>354</v>
      </c>
      <c r="AM284" s="106">
        <v>2</v>
      </c>
      <c r="AN284" s="106">
        <v>3</v>
      </c>
      <c r="AO284" s="107">
        <f t="shared" si="105"/>
        <v>0.6666666666666666</v>
      </c>
      <c r="AP284" s="106"/>
      <c r="AQ284" s="106">
        <v>-3</v>
      </c>
    </row>
    <row r="285" spans="37:43" ht="12.75">
      <c r="AK285" s="106">
        <f ca="1" t="shared" si="99"/>
        <v>0.2086192609263242</v>
      </c>
      <c r="AL285" s="104">
        <f t="shared" si="104"/>
        <v>78</v>
      </c>
      <c r="AM285" s="106">
        <v>2</v>
      </c>
      <c r="AN285" s="106">
        <v>5</v>
      </c>
      <c r="AO285" s="107">
        <f t="shared" si="105"/>
        <v>0.4</v>
      </c>
      <c r="AP285" s="106"/>
      <c r="AQ285" s="106">
        <v>-3</v>
      </c>
    </row>
    <row r="286" spans="37:43" ht="12.75">
      <c r="AK286" s="106">
        <f ca="1" t="shared" si="99"/>
        <v>0.5120602957526483</v>
      </c>
      <c r="AL286" s="104">
        <f t="shared" si="104"/>
        <v>213</v>
      </c>
      <c r="AM286" s="106">
        <v>3</v>
      </c>
      <c r="AN286" s="106">
        <v>4</v>
      </c>
      <c r="AO286" s="107">
        <f t="shared" si="105"/>
        <v>0.75</v>
      </c>
      <c r="AP286" s="106"/>
      <c r="AQ286" s="106">
        <v>-1</v>
      </c>
    </row>
    <row r="287" spans="37:43" ht="12.75">
      <c r="AK287" s="106">
        <f ca="1" t="shared" si="99"/>
        <v>0.2289312732945903</v>
      </c>
      <c r="AL287" s="104">
        <f t="shared" si="104"/>
        <v>89</v>
      </c>
      <c r="AM287" s="106">
        <v>3</v>
      </c>
      <c r="AN287" s="106">
        <v>5</v>
      </c>
      <c r="AO287" s="107">
        <f t="shared" si="105"/>
        <v>0.6</v>
      </c>
      <c r="AP287" s="106"/>
      <c r="AQ287" s="106">
        <v>-1</v>
      </c>
    </row>
    <row r="288" spans="37:43" ht="12.75">
      <c r="AK288" s="106">
        <f ca="1" t="shared" si="99"/>
        <v>0.5904420899680819</v>
      </c>
      <c r="AL288" s="104">
        <f t="shared" si="104"/>
        <v>247</v>
      </c>
      <c r="AM288" s="106">
        <v>3</v>
      </c>
      <c r="AN288" s="106">
        <v>7</v>
      </c>
      <c r="AO288" s="107">
        <f t="shared" si="105"/>
        <v>0.42857142857142855</v>
      </c>
      <c r="AP288" s="106"/>
      <c r="AQ288" s="106">
        <v>-1</v>
      </c>
    </row>
    <row r="289" spans="37:43" ht="12.75">
      <c r="AK289" s="106">
        <f ca="1" t="shared" si="99"/>
        <v>0.37122627634603145</v>
      </c>
      <c r="AL289" s="104">
        <f t="shared" si="104"/>
        <v>144</v>
      </c>
      <c r="AM289" s="106">
        <v>3</v>
      </c>
      <c r="AN289" s="106">
        <v>4</v>
      </c>
      <c r="AO289" s="107">
        <f t="shared" si="105"/>
        <v>0.75</v>
      </c>
      <c r="AP289" s="106"/>
      <c r="AQ289" s="106">
        <v>-2</v>
      </c>
    </row>
    <row r="290" spans="37:43" ht="12.75">
      <c r="AK290" s="106">
        <f ca="1" t="shared" si="99"/>
        <v>0.8045855723168169</v>
      </c>
      <c r="AL290" s="104">
        <f t="shared" si="104"/>
        <v>328</v>
      </c>
      <c r="AM290" s="106">
        <v>3</v>
      </c>
      <c r="AN290" s="106">
        <v>5</v>
      </c>
      <c r="AO290" s="107">
        <f t="shared" si="105"/>
        <v>0.6</v>
      </c>
      <c r="AP290" s="106"/>
      <c r="AQ290" s="106">
        <v>-2</v>
      </c>
    </row>
    <row r="291" spans="37:43" ht="12.75">
      <c r="AK291" s="106">
        <f ca="1" t="shared" si="99"/>
        <v>0.6216494450079393</v>
      </c>
      <c r="AL291" s="104">
        <f t="shared" si="104"/>
        <v>265</v>
      </c>
      <c r="AM291" s="106">
        <v>3</v>
      </c>
      <c r="AN291" s="106">
        <v>7</v>
      </c>
      <c r="AO291" s="107">
        <f t="shared" si="105"/>
        <v>0.42857142857142855</v>
      </c>
      <c r="AP291" s="106"/>
      <c r="AQ291" s="106">
        <v>-2</v>
      </c>
    </row>
    <row r="292" spans="37:43" ht="12.75">
      <c r="AK292" s="106">
        <f ca="1" t="shared" si="99"/>
        <v>0.3853277185248667</v>
      </c>
      <c r="AL292" s="104">
        <f t="shared" si="104"/>
        <v>158</v>
      </c>
      <c r="AM292" s="106">
        <v>3</v>
      </c>
      <c r="AN292" s="106">
        <v>4</v>
      </c>
      <c r="AO292" s="107">
        <f t="shared" si="105"/>
        <v>0.75</v>
      </c>
      <c r="AP292" s="106"/>
      <c r="AQ292" s="106">
        <v>-3</v>
      </c>
    </row>
    <row r="293" spans="37:43" ht="12.75">
      <c r="AK293" s="106">
        <f ca="1" t="shared" si="99"/>
        <v>0.787627387965772</v>
      </c>
      <c r="AL293" s="104">
        <f t="shared" si="104"/>
        <v>320</v>
      </c>
      <c r="AM293" s="106">
        <v>3</v>
      </c>
      <c r="AN293" s="106">
        <v>5</v>
      </c>
      <c r="AO293" s="107">
        <f t="shared" si="105"/>
        <v>0.6</v>
      </c>
      <c r="AP293" s="106"/>
      <c r="AQ293" s="106">
        <v>-3</v>
      </c>
    </row>
    <row r="294" spans="37:43" ht="12.75">
      <c r="AK294" s="106">
        <f ca="1" t="shared" si="99"/>
        <v>0.9046663873041583</v>
      </c>
      <c r="AL294" s="104">
        <f t="shared" si="104"/>
        <v>374</v>
      </c>
      <c r="AM294" s="106">
        <v>3</v>
      </c>
      <c r="AN294" s="106">
        <v>4</v>
      </c>
      <c r="AO294" s="107">
        <f t="shared" si="105"/>
        <v>0.75</v>
      </c>
      <c r="AP294" s="106"/>
      <c r="AQ294" s="106">
        <v>-4</v>
      </c>
    </row>
    <row r="295" spans="37:43" ht="12.75">
      <c r="AK295" s="106">
        <f ca="1" t="shared" si="99"/>
        <v>0.9516126601321879</v>
      </c>
      <c r="AL295" s="104">
        <f t="shared" si="104"/>
        <v>394</v>
      </c>
      <c r="AM295" s="106">
        <v>4</v>
      </c>
      <c r="AN295" s="106">
        <v>5</v>
      </c>
      <c r="AO295" s="107">
        <f t="shared" si="105"/>
        <v>0.8</v>
      </c>
      <c r="AP295" s="106"/>
      <c r="AQ295" s="106">
        <v>-1</v>
      </c>
    </row>
    <row r="296" spans="37:43" ht="12.75">
      <c r="AK296" s="106">
        <f ca="1" t="shared" si="99"/>
        <v>0.9484062655459875</v>
      </c>
      <c r="AL296" s="104">
        <f t="shared" si="104"/>
        <v>392</v>
      </c>
      <c r="AM296" s="106">
        <v>4</v>
      </c>
      <c r="AN296" s="106">
        <v>7</v>
      </c>
      <c r="AO296" s="107">
        <f t="shared" si="105"/>
        <v>0.5714285714285714</v>
      </c>
      <c r="AP296" s="106"/>
      <c r="AQ296" s="106">
        <v>-1</v>
      </c>
    </row>
    <row r="297" spans="37:43" ht="12.75">
      <c r="AK297" s="106">
        <f ca="1" t="shared" si="99"/>
        <v>0.13392796763590997</v>
      </c>
      <c r="AL297" s="104">
        <f t="shared" si="104"/>
        <v>50</v>
      </c>
      <c r="AM297" s="106">
        <v>4</v>
      </c>
      <c r="AN297" s="106">
        <v>5</v>
      </c>
      <c r="AO297" s="107">
        <f t="shared" si="105"/>
        <v>0.8</v>
      </c>
      <c r="AP297" s="106"/>
      <c r="AQ297" s="106">
        <v>-2</v>
      </c>
    </row>
    <row r="298" spans="37:43" ht="12.75">
      <c r="AK298" s="106">
        <f ca="1" t="shared" si="99"/>
        <v>0.17166381985603252</v>
      </c>
      <c r="AL298" s="104">
        <f t="shared" si="104"/>
        <v>63</v>
      </c>
      <c r="AM298" s="106">
        <v>4</v>
      </c>
      <c r="AN298" s="106">
        <v>7</v>
      </c>
      <c r="AO298" s="107">
        <f t="shared" si="105"/>
        <v>0.5714285714285714</v>
      </c>
      <c r="AP298" s="106"/>
      <c r="AQ298" s="106">
        <v>-2</v>
      </c>
    </row>
    <row r="299" spans="37:43" ht="12.75">
      <c r="AK299" s="106">
        <f ca="1" t="shared" si="99"/>
        <v>0.6182090681221046</v>
      </c>
      <c r="AL299" s="104">
        <f t="shared" si="104"/>
        <v>262</v>
      </c>
      <c r="AM299" s="106">
        <v>5</v>
      </c>
      <c r="AN299" s="106">
        <v>6</v>
      </c>
      <c r="AO299" s="107">
        <f t="shared" si="105"/>
        <v>0.8333333333333334</v>
      </c>
      <c r="AP299" s="106"/>
      <c r="AQ299" s="106">
        <v>-1</v>
      </c>
    </row>
    <row r="300" spans="37:43" ht="12.75">
      <c r="AK300" s="106">
        <f ca="1" t="shared" si="99"/>
        <v>0.08408284634607677</v>
      </c>
      <c r="AL300" s="104">
        <f t="shared" si="104"/>
        <v>27</v>
      </c>
      <c r="AM300" s="106">
        <v>5</v>
      </c>
      <c r="AN300" s="106">
        <v>7</v>
      </c>
      <c r="AO300" s="107">
        <f t="shared" si="105"/>
        <v>0.7142857142857143</v>
      </c>
      <c r="AP300" s="106"/>
      <c r="AQ300" s="106">
        <v>-1</v>
      </c>
    </row>
    <row r="301" spans="37:43" ht="12.75">
      <c r="AK301" s="106">
        <f ca="1" t="shared" si="99"/>
        <v>0.2373529606729472</v>
      </c>
      <c r="AL301" s="104">
        <f t="shared" si="104"/>
        <v>94</v>
      </c>
      <c r="AM301" s="106">
        <v>-1</v>
      </c>
      <c r="AN301" s="106">
        <v>2</v>
      </c>
      <c r="AO301" s="107">
        <f t="shared" si="105"/>
        <v>-0.5</v>
      </c>
      <c r="AP301" s="106"/>
      <c r="AQ301" s="106">
        <v>0</v>
      </c>
    </row>
    <row r="302" spans="37:43" ht="12.75">
      <c r="AK302" s="106">
        <f ca="1" t="shared" si="99"/>
        <v>0.20999697899531977</v>
      </c>
      <c r="AL302" s="104">
        <f t="shared" si="104"/>
        <v>79</v>
      </c>
      <c r="AM302" s="106">
        <v>-1</v>
      </c>
      <c r="AN302" s="106">
        <v>3</v>
      </c>
      <c r="AO302" s="107">
        <f aca="true" t="shared" si="106" ref="AO302:AO307">AM302/AN302</f>
        <v>-0.3333333333333333</v>
      </c>
      <c r="AP302" s="106"/>
      <c r="AQ302" s="106">
        <v>0</v>
      </c>
    </row>
    <row r="303" spans="37:43" ht="12.75">
      <c r="AK303" s="106">
        <f ca="1" t="shared" si="99"/>
        <v>0.20696808879230666</v>
      </c>
      <c r="AL303" s="104">
        <f t="shared" si="104"/>
        <v>76</v>
      </c>
      <c r="AM303" s="106">
        <v>-1</v>
      </c>
      <c r="AN303" s="106">
        <v>4</v>
      </c>
      <c r="AO303" s="107">
        <f t="shared" si="106"/>
        <v>-0.25</v>
      </c>
      <c r="AP303" s="106"/>
      <c r="AQ303" s="106">
        <v>0</v>
      </c>
    </row>
    <row r="304" spans="37:43" ht="12.75">
      <c r="AK304" s="106">
        <f ca="1" t="shared" si="99"/>
        <v>0.42584802045538295</v>
      </c>
      <c r="AL304" s="104">
        <f t="shared" si="104"/>
        <v>178</v>
      </c>
      <c r="AM304" s="106">
        <v>-1</v>
      </c>
      <c r="AN304" s="106">
        <v>5</v>
      </c>
      <c r="AO304" s="107">
        <f t="shared" si="106"/>
        <v>-0.2</v>
      </c>
      <c r="AP304" s="106"/>
      <c r="AQ304" s="106">
        <v>0</v>
      </c>
    </row>
    <row r="305" spans="37:43" ht="12.75">
      <c r="AK305" s="106">
        <f ca="1" t="shared" si="99"/>
        <v>0.5768262451630535</v>
      </c>
      <c r="AL305" s="104">
        <f t="shared" si="104"/>
        <v>241</v>
      </c>
      <c r="AM305" s="106">
        <v>-1</v>
      </c>
      <c r="AN305" s="106">
        <v>6</v>
      </c>
      <c r="AO305" s="107">
        <f t="shared" si="106"/>
        <v>-0.16666666666666666</v>
      </c>
      <c r="AP305" s="106"/>
      <c r="AQ305" s="106">
        <v>0</v>
      </c>
    </row>
    <row r="306" spans="37:43" ht="12.75">
      <c r="AK306" s="106">
        <f ca="1" t="shared" si="99"/>
        <v>0.5555091239310652</v>
      </c>
      <c r="AL306" s="104">
        <f t="shared" si="104"/>
        <v>233</v>
      </c>
      <c r="AM306" s="106">
        <v>-1</v>
      </c>
      <c r="AN306" s="106">
        <v>7</v>
      </c>
      <c r="AO306" s="107">
        <f t="shared" si="106"/>
        <v>-0.14285714285714285</v>
      </c>
      <c r="AP306" s="106"/>
      <c r="AQ306" s="106">
        <v>0</v>
      </c>
    </row>
    <row r="307" spans="37:43" ht="12.75">
      <c r="AK307" s="106">
        <f ca="1" t="shared" si="99"/>
        <v>0.21917687498687943</v>
      </c>
      <c r="AL307" s="104">
        <f t="shared" si="104"/>
        <v>83</v>
      </c>
      <c r="AM307" s="106">
        <v>-1</v>
      </c>
      <c r="AN307" s="106">
        <v>8</v>
      </c>
      <c r="AO307" s="107">
        <f t="shared" si="106"/>
        <v>-0.125</v>
      </c>
      <c r="AP307" s="106"/>
      <c r="AQ307" s="106">
        <v>0</v>
      </c>
    </row>
    <row r="308" spans="37:43" ht="12.75">
      <c r="AK308" s="106">
        <f aca="true" ca="1" t="shared" si="107" ref="AK308:AK365">RAND()</f>
        <v>0.46845024516207134</v>
      </c>
      <c r="AL308" s="104">
        <f t="shared" si="104"/>
        <v>196</v>
      </c>
      <c r="AM308" s="106">
        <v>-1</v>
      </c>
      <c r="AN308" s="106">
        <v>1</v>
      </c>
      <c r="AO308" s="107">
        <f>AM308/AN308</f>
        <v>-1</v>
      </c>
      <c r="AP308" s="106"/>
      <c r="AQ308" s="106">
        <v>-1</v>
      </c>
    </row>
    <row r="309" spans="37:43" ht="12.75">
      <c r="AK309" s="106">
        <f ca="1" t="shared" si="107"/>
        <v>0.4325419490173201</v>
      </c>
      <c r="AL309" s="104">
        <f t="shared" si="104"/>
        <v>181</v>
      </c>
      <c r="AM309" s="106">
        <v>-1</v>
      </c>
      <c r="AN309" s="106">
        <v>2</v>
      </c>
      <c r="AO309" s="107">
        <f>AM309/AN309</f>
        <v>-0.5</v>
      </c>
      <c r="AP309" s="106"/>
      <c r="AQ309" s="106">
        <v>-1</v>
      </c>
    </row>
    <row r="310" spans="37:43" ht="12.75">
      <c r="AK310" s="106">
        <f ca="1" t="shared" si="107"/>
        <v>0.8488082719500067</v>
      </c>
      <c r="AL310" s="104">
        <f t="shared" si="104"/>
        <v>349</v>
      </c>
      <c r="AM310" s="106">
        <v>-1</v>
      </c>
      <c r="AN310" s="106">
        <v>3</v>
      </c>
      <c r="AO310" s="107">
        <f aca="true" t="shared" si="108" ref="AO310:AO315">AM310/AN310</f>
        <v>-0.3333333333333333</v>
      </c>
      <c r="AP310" s="106"/>
      <c r="AQ310" s="106">
        <v>-1</v>
      </c>
    </row>
    <row r="311" spans="37:43" ht="12.75">
      <c r="AK311" s="106">
        <f ca="1" t="shared" si="107"/>
        <v>0.4433593334844934</v>
      </c>
      <c r="AL311" s="104">
        <f t="shared" si="104"/>
        <v>186</v>
      </c>
      <c r="AM311" s="106">
        <v>-1</v>
      </c>
      <c r="AN311" s="106">
        <v>4</v>
      </c>
      <c r="AO311" s="107">
        <f t="shared" si="108"/>
        <v>-0.25</v>
      </c>
      <c r="AP311" s="106"/>
      <c r="AQ311" s="106">
        <v>-1</v>
      </c>
    </row>
    <row r="312" spans="37:43" ht="12.75">
      <c r="AK312" s="106">
        <f ca="1" t="shared" si="107"/>
        <v>0.8142195846774436</v>
      </c>
      <c r="AL312" s="104">
        <f t="shared" si="104"/>
        <v>336</v>
      </c>
      <c r="AM312" s="106">
        <v>-1</v>
      </c>
      <c r="AN312" s="106">
        <v>5</v>
      </c>
      <c r="AO312" s="107">
        <f t="shared" si="108"/>
        <v>-0.2</v>
      </c>
      <c r="AP312" s="106"/>
      <c r="AQ312" s="106">
        <v>-1</v>
      </c>
    </row>
    <row r="313" spans="37:43" ht="12.75">
      <c r="AK313" s="106">
        <f ca="1" t="shared" si="107"/>
        <v>0.1671231412058738</v>
      </c>
      <c r="AL313" s="104">
        <f t="shared" si="104"/>
        <v>61</v>
      </c>
      <c r="AM313" s="106">
        <v>-1</v>
      </c>
      <c r="AN313" s="106">
        <v>6</v>
      </c>
      <c r="AO313" s="107">
        <f t="shared" si="108"/>
        <v>-0.16666666666666666</v>
      </c>
      <c r="AP313" s="106"/>
      <c r="AQ313" s="106">
        <v>-1</v>
      </c>
    </row>
    <row r="314" spans="37:43" ht="12.75">
      <c r="AK314" s="106">
        <f ca="1" t="shared" si="107"/>
        <v>0.18003532708922076</v>
      </c>
      <c r="AL314" s="104">
        <f t="shared" si="104"/>
        <v>66</v>
      </c>
      <c r="AM314" s="106">
        <v>-1</v>
      </c>
      <c r="AN314" s="106">
        <v>7</v>
      </c>
      <c r="AO314" s="107">
        <f t="shared" si="108"/>
        <v>-0.14285714285714285</v>
      </c>
      <c r="AP314" s="106"/>
      <c r="AQ314" s="106">
        <v>-1</v>
      </c>
    </row>
    <row r="315" spans="37:43" ht="12.75">
      <c r="AK315" s="106">
        <f ca="1" t="shared" si="107"/>
        <v>0.8541589235926692</v>
      </c>
      <c r="AL315" s="104">
        <f t="shared" si="104"/>
        <v>352</v>
      </c>
      <c r="AM315" s="106">
        <v>-1</v>
      </c>
      <c r="AN315" s="106">
        <v>8</v>
      </c>
      <c r="AO315" s="107">
        <f t="shared" si="108"/>
        <v>-0.125</v>
      </c>
      <c r="AP315" s="106"/>
      <c r="AQ315" s="106">
        <v>-1</v>
      </c>
    </row>
    <row r="316" spans="37:43" ht="12.75">
      <c r="AK316" s="106">
        <f ca="1" t="shared" si="107"/>
        <v>0.31436347158755673</v>
      </c>
      <c r="AL316" s="104">
        <f t="shared" si="104"/>
        <v>119</v>
      </c>
      <c r="AM316" s="106">
        <v>-1</v>
      </c>
      <c r="AN316" s="106">
        <v>1</v>
      </c>
      <c r="AO316" s="107">
        <f>AM316/AN316</f>
        <v>-1</v>
      </c>
      <c r="AP316" s="106"/>
      <c r="AQ316" s="106">
        <v>-2</v>
      </c>
    </row>
    <row r="317" spans="37:43" ht="12.75">
      <c r="AK317" s="106">
        <f ca="1" t="shared" si="107"/>
        <v>0.6833962895213679</v>
      </c>
      <c r="AL317" s="104">
        <f t="shared" si="104"/>
        <v>289</v>
      </c>
      <c r="AM317" s="106">
        <v>-1</v>
      </c>
      <c r="AN317" s="106">
        <v>2</v>
      </c>
      <c r="AO317" s="107">
        <f>AM317/AN317</f>
        <v>-0.5</v>
      </c>
      <c r="AP317" s="106"/>
      <c r="AQ317" s="106">
        <v>-2</v>
      </c>
    </row>
    <row r="318" spans="37:43" ht="12.75">
      <c r="AK318" s="106">
        <f ca="1" t="shared" si="107"/>
        <v>0.8059352474006243</v>
      </c>
      <c r="AL318" s="104">
        <f t="shared" si="104"/>
        <v>329</v>
      </c>
      <c r="AM318" s="106">
        <v>-1</v>
      </c>
      <c r="AN318" s="106">
        <v>3</v>
      </c>
      <c r="AO318" s="107">
        <f aca="true" t="shared" si="109" ref="AO318:AO323">AM318/AN318</f>
        <v>-0.3333333333333333</v>
      </c>
      <c r="AP318" s="106"/>
      <c r="AQ318" s="106">
        <v>-2</v>
      </c>
    </row>
    <row r="319" spans="37:43" ht="12.75">
      <c r="AK319" s="106">
        <f ca="1" t="shared" si="107"/>
        <v>0.3440477580008192</v>
      </c>
      <c r="AL319" s="104">
        <f t="shared" si="104"/>
        <v>136</v>
      </c>
      <c r="AM319" s="106">
        <v>-1</v>
      </c>
      <c r="AN319" s="106">
        <v>4</v>
      </c>
      <c r="AO319" s="107">
        <f t="shared" si="109"/>
        <v>-0.25</v>
      </c>
      <c r="AP319" s="106"/>
      <c r="AQ319" s="106">
        <v>-2</v>
      </c>
    </row>
    <row r="320" spans="37:43" ht="12.75">
      <c r="AK320" s="106">
        <f ca="1" t="shared" si="107"/>
        <v>0.17950967990242095</v>
      </c>
      <c r="AL320" s="104">
        <f t="shared" si="104"/>
        <v>65</v>
      </c>
      <c r="AM320" s="106">
        <v>-1</v>
      </c>
      <c r="AN320" s="106">
        <v>5</v>
      </c>
      <c r="AO320" s="107">
        <f t="shared" si="109"/>
        <v>-0.2</v>
      </c>
      <c r="AP320" s="106"/>
      <c r="AQ320" s="106">
        <v>-2</v>
      </c>
    </row>
    <row r="321" spans="37:43" ht="12.75">
      <c r="AK321" s="106">
        <f ca="1" t="shared" si="107"/>
        <v>0.8876076285553349</v>
      </c>
      <c r="AL321" s="104">
        <f t="shared" si="104"/>
        <v>368</v>
      </c>
      <c r="AM321" s="106">
        <v>-1</v>
      </c>
      <c r="AN321" s="106">
        <v>6</v>
      </c>
      <c r="AO321" s="107">
        <f t="shared" si="109"/>
        <v>-0.16666666666666666</v>
      </c>
      <c r="AP321" s="106"/>
      <c r="AQ321" s="106">
        <v>-2</v>
      </c>
    </row>
    <row r="322" spans="37:43" ht="12.75">
      <c r="AK322" s="106">
        <f ca="1" t="shared" si="107"/>
        <v>0.4175730865124845</v>
      </c>
      <c r="AL322" s="104">
        <f t="shared" si="104"/>
        <v>174</v>
      </c>
      <c r="AM322" s="106">
        <v>-1</v>
      </c>
      <c r="AN322" s="106">
        <v>7</v>
      </c>
      <c r="AO322" s="107">
        <f t="shared" si="109"/>
        <v>-0.14285714285714285</v>
      </c>
      <c r="AP322" s="106"/>
      <c r="AQ322" s="106">
        <v>-2</v>
      </c>
    </row>
    <row r="323" spans="37:43" ht="12.75">
      <c r="AK323" s="106">
        <f ca="1" t="shared" si="107"/>
        <v>0.134443297849681</v>
      </c>
      <c r="AL323" s="104">
        <f t="shared" si="104"/>
        <v>51</v>
      </c>
      <c r="AM323" s="106">
        <v>-1</v>
      </c>
      <c r="AN323" s="106">
        <v>8</v>
      </c>
      <c r="AO323" s="107">
        <f t="shared" si="109"/>
        <v>-0.125</v>
      </c>
      <c r="AP323" s="106"/>
      <c r="AQ323" s="106">
        <v>-2</v>
      </c>
    </row>
    <row r="324" spans="37:43" ht="12.75">
      <c r="AK324" s="106">
        <f ca="1" t="shared" si="107"/>
        <v>0.032103225631598065</v>
      </c>
      <c r="AL324" s="104">
        <f t="shared" si="104"/>
        <v>14</v>
      </c>
      <c r="AM324" s="106">
        <v>-1</v>
      </c>
      <c r="AN324" s="106">
        <v>1</v>
      </c>
      <c r="AO324" s="107">
        <f>AM324/AN324</f>
        <v>-1</v>
      </c>
      <c r="AP324" s="106"/>
      <c r="AQ324" s="106">
        <v>-3</v>
      </c>
    </row>
    <row r="325" spans="37:43" ht="12.75">
      <c r="AK325" s="106">
        <f ca="1" t="shared" si="107"/>
        <v>0.5520656267947439</v>
      </c>
      <c r="AL325" s="104">
        <f t="shared" si="104"/>
        <v>232</v>
      </c>
      <c r="AM325" s="106">
        <v>-1</v>
      </c>
      <c r="AN325" s="106">
        <v>2</v>
      </c>
      <c r="AO325" s="107">
        <f>AM325/AN325</f>
        <v>-0.5</v>
      </c>
      <c r="AP325" s="106"/>
      <c r="AQ325" s="106">
        <v>-3</v>
      </c>
    </row>
    <row r="326" spans="37:43" ht="12.75">
      <c r="AK326" s="106">
        <f ca="1" t="shared" si="107"/>
        <v>0.6421562214512866</v>
      </c>
      <c r="AL326" s="104">
        <f t="shared" si="104"/>
        <v>269</v>
      </c>
      <c r="AM326" s="106">
        <v>-1</v>
      </c>
      <c r="AN326" s="106">
        <v>3</v>
      </c>
      <c r="AO326" s="107">
        <f aca="true" t="shared" si="110" ref="AO326:AO331">AM326/AN326</f>
        <v>-0.3333333333333333</v>
      </c>
      <c r="AP326" s="106"/>
      <c r="AQ326" s="106">
        <v>-3</v>
      </c>
    </row>
    <row r="327" spans="37:43" ht="12.75">
      <c r="AK327" s="106">
        <f ca="1" t="shared" si="107"/>
        <v>0.8820555888407589</v>
      </c>
      <c r="AL327" s="104">
        <f t="shared" si="104"/>
        <v>367</v>
      </c>
      <c r="AM327" s="106">
        <v>-1</v>
      </c>
      <c r="AN327" s="106">
        <v>4</v>
      </c>
      <c r="AO327" s="107">
        <f t="shared" si="110"/>
        <v>-0.25</v>
      </c>
      <c r="AP327" s="106"/>
      <c r="AQ327" s="106">
        <v>-3</v>
      </c>
    </row>
    <row r="328" spans="37:43" ht="12.75">
      <c r="AK328" s="106">
        <f ca="1" t="shared" si="107"/>
        <v>0.5172972099606934</v>
      </c>
      <c r="AL328" s="104">
        <f t="shared" si="104"/>
        <v>218</v>
      </c>
      <c r="AM328" s="106">
        <v>-1</v>
      </c>
      <c r="AN328" s="106">
        <v>5</v>
      </c>
      <c r="AO328" s="107">
        <f t="shared" si="110"/>
        <v>-0.2</v>
      </c>
      <c r="AP328" s="106"/>
      <c r="AQ328" s="106">
        <v>-3</v>
      </c>
    </row>
    <row r="329" spans="37:43" ht="12.75">
      <c r="AK329" s="106">
        <f ca="1" t="shared" si="107"/>
        <v>0.2307597730553541</v>
      </c>
      <c r="AL329" s="104">
        <f t="shared" si="104"/>
        <v>90</v>
      </c>
      <c r="AM329" s="106">
        <v>-1</v>
      </c>
      <c r="AN329" s="106">
        <v>6</v>
      </c>
      <c r="AO329" s="107">
        <f t="shared" si="110"/>
        <v>-0.16666666666666666</v>
      </c>
      <c r="AP329" s="106"/>
      <c r="AQ329" s="106">
        <v>-3</v>
      </c>
    </row>
    <row r="330" spans="37:43" ht="12.75">
      <c r="AK330" s="106">
        <f ca="1" t="shared" si="107"/>
        <v>0.09386421665454314</v>
      </c>
      <c r="AL330" s="104">
        <f t="shared" si="104"/>
        <v>35</v>
      </c>
      <c r="AM330" s="106">
        <v>-1</v>
      </c>
      <c r="AN330" s="106">
        <v>7</v>
      </c>
      <c r="AO330" s="107">
        <f t="shared" si="110"/>
        <v>-0.14285714285714285</v>
      </c>
      <c r="AP330" s="106"/>
      <c r="AQ330" s="106">
        <v>-3</v>
      </c>
    </row>
    <row r="331" spans="37:43" ht="12.75">
      <c r="AK331" s="106">
        <f ca="1" t="shared" si="107"/>
        <v>0.12377649019194203</v>
      </c>
      <c r="AL331" s="104">
        <f t="shared" si="104"/>
        <v>46</v>
      </c>
      <c r="AM331" s="106">
        <v>-1</v>
      </c>
      <c r="AN331" s="106">
        <v>8</v>
      </c>
      <c r="AO331" s="107">
        <f t="shared" si="110"/>
        <v>-0.125</v>
      </c>
      <c r="AP331" s="106"/>
      <c r="AQ331" s="106">
        <v>-3</v>
      </c>
    </row>
    <row r="332" spans="37:43" ht="12.75">
      <c r="AK332" s="106">
        <f ca="1" t="shared" si="107"/>
        <v>0.142315467891863</v>
      </c>
      <c r="AL332" s="104">
        <f t="shared" si="104"/>
        <v>53</v>
      </c>
      <c r="AM332" s="106">
        <v>-1</v>
      </c>
      <c r="AN332" s="106">
        <v>1</v>
      </c>
      <c r="AO332" s="107">
        <f>AM332/AN332</f>
        <v>-1</v>
      </c>
      <c r="AP332" s="106"/>
      <c r="AQ332" s="106">
        <v>-4</v>
      </c>
    </row>
    <row r="333" spans="37:43" ht="12.75">
      <c r="AK333" s="106">
        <f ca="1" t="shared" si="107"/>
        <v>0.738026034231988</v>
      </c>
      <c r="AL333" s="104">
        <f t="shared" si="104"/>
        <v>305</v>
      </c>
      <c r="AM333" s="106">
        <v>-1</v>
      </c>
      <c r="AN333" s="106">
        <v>2</v>
      </c>
      <c r="AO333" s="107">
        <f>AM333/AN333</f>
        <v>-0.5</v>
      </c>
      <c r="AP333" s="106"/>
      <c r="AQ333" s="106">
        <v>-4</v>
      </c>
    </row>
    <row r="334" spans="37:43" ht="12.75">
      <c r="AK334" s="106">
        <f ca="1" t="shared" si="107"/>
        <v>0.9263491578179253</v>
      </c>
      <c r="AL334" s="104">
        <f t="shared" si="104"/>
        <v>382</v>
      </c>
      <c r="AM334" s="106">
        <v>-1</v>
      </c>
      <c r="AN334" s="106">
        <v>3</v>
      </c>
      <c r="AO334" s="107">
        <f aca="true" t="shared" si="111" ref="AO334:AO339">AM334/AN334</f>
        <v>-0.3333333333333333</v>
      </c>
      <c r="AP334" s="106"/>
      <c r="AQ334" s="106">
        <v>-4</v>
      </c>
    </row>
    <row r="335" spans="37:43" ht="12.75">
      <c r="AK335" s="106">
        <f ca="1" t="shared" si="107"/>
        <v>0.6004178677365415</v>
      </c>
      <c r="AL335" s="104">
        <f t="shared" si="104"/>
        <v>251</v>
      </c>
      <c r="AM335" s="106">
        <v>-1</v>
      </c>
      <c r="AN335" s="106">
        <v>4</v>
      </c>
      <c r="AO335" s="107">
        <f t="shared" si="111"/>
        <v>-0.25</v>
      </c>
      <c r="AP335" s="106"/>
      <c r="AQ335" s="106">
        <v>-4</v>
      </c>
    </row>
    <row r="336" spans="37:43" ht="12.75">
      <c r="AK336" s="106">
        <f ca="1" t="shared" si="107"/>
        <v>0.22477216159009572</v>
      </c>
      <c r="AL336" s="104">
        <f aca="true" t="shared" si="112" ref="AL336:AL399">RANK(AK336,$AK$15:$AK$423,-1)</f>
        <v>87</v>
      </c>
      <c r="AM336" s="106">
        <v>-1</v>
      </c>
      <c r="AN336" s="106">
        <v>5</v>
      </c>
      <c r="AO336" s="107">
        <f t="shared" si="111"/>
        <v>-0.2</v>
      </c>
      <c r="AP336" s="106"/>
      <c r="AQ336" s="106">
        <v>-4</v>
      </c>
    </row>
    <row r="337" spans="37:43" ht="12.75">
      <c r="AK337" s="106">
        <f ca="1" t="shared" si="107"/>
        <v>0.9784170724217947</v>
      </c>
      <c r="AL337" s="104">
        <f t="shared" si="112"/>
        <v>403</v>
      </c>
      <c r="AM337" s="106">
        <v>-1</v>
      </c>
      <c r="AN337" s="106">
        <v>6</v>
      </c>
      <c r="AO337" s="107">
        <f t="shared" si="111"/>
        <v>-0.16666666666666666</v>
      </c>
      <c r="AP337" s="106"/>
      <c r="AQ337" s="106">
        <v>-4</v>
      </c>
    </row>
    <row r="338" spans="37:43" ht="12.75">
      <c r="AK338" s="106">
        <f ca="1" t="shared" si="107"/>
        <v>0.8330295234127965</v>
      </c>
      <c r="AL338" s="104">
        <f t="shared" si="112"/>
        <v>341</v>
      </c>
      <c r="AM338" s="106">
        <v>-1</v>
      </c>
      <c r="AN338" s="106">
        <v>7</v>
      </c>
      <c r="AO338" s="107">
        <f t="shared" si="111"/>
        <v>-0.14285714285714285</v>
      </c>
      <c r="AP338" s="106"/>
      <c r="AQ338" s="106">
        <v>-4</v>
      </c>
    </row>
    <row r="339" spans="37:43" ht="12.75">
      <c r="AK339" s="106">
        <f ca="1" t="shared" si="107"/>
        <v>0.2499522225388322</v>
      </c>
      <c r="AL339" s="104">
        <f t="shared" si="112"/>
        <v>104</v>
      </c>
      <c r="AM339" s="106">
        <v>-1</v>
      </c>
      <c r="AN339" s="106">
        <v>8</v>
      </c>
      <c r="AO339" s="107">
        <f t="shared" si="111"/>
        <v>-0.125</v>
      </c>
      <c r="AP339" s="106"/>
      <c r="AQ339" s="106">
        <v>-4</v>
      </c>
    </row>
    <row r="340" spans="37:43" ht="12.75">
      <c r="AK340" s="106">
        <f ca="1" t="shared" si="107"/>
        <v>0.8018473464072031</v>
      </c>
      <c r="AL340" s="104">
        <f t="shared" si="112"/>
        <v>327</v>
      </c>
      <c r="AM340" s="106">
        <v>-1</v>
      </c>
      <c r="AN340" s="106">
        <v>2</v>
      </c>
      <c r="AO340" s="107">
        <f aca="true" t="shared" si="113" ref="AO340:AO367">AM340/AN340</f>
        <v>-0.5</v>
      </c>
      <c r="AP340" s="106"/>
      <c r="AQ340" s="106">
        <v>-5</v>
      </c>
    </row>
    <row r="341" spans="37:43" ht="12.75">
      <c r="AK341" s="106">
        <f ca="1" t="shared" si="107"/>
        <v>0.30574224550186857</v>
      </c>
      <c r="AL341" s="104">
        <f t="shared" si="112"/>
        <v>117</v>
      </c>
      <c r="AM341" s="106">
        <v>-1</v>
      </c>
      <c r="AN341" s="106">
        <v>3</v>
      </c>
      <c r="AO341" s="107">
        <f t="shared" si="113"/>
        <v>-0.3333333333333333</v>
      </c>
      <c r="AP341" s="106"/>
      <c r="AQ341" s="106">
        <v>-5</v>
      </c>
    </row>
    <row r="342" spans="37:43" ht="12.75">
      <c r="AK342" s="106">
        <f ca="1" t="shared" si="107"/>
        <v>0.36550423195964576</v>
      </c>
      <c r="AL342" s="104">
        <f t="shared" si="112"/>
        <v>143</v>
      </c>
      <c r="AM342" s="106">
        <v>-1</v>
      </c>
      <c r="AN342" s="106">
        <v>4</v>
      </c>
      <c r="AO342" s="107">
        <f t="shared" si="113"/>
        <v>-0.25</v>
      </c>
      <c r="AP342" s="106"/>
      <c r="AQ342" s="106">
        <v>-5</v>
      </c>
    </row>
    <row r="343" spans="37:43" ht="12.75">
      <c r="AK343" s="106">
        <f ca="1" t="shared" si="107"/>
        <v>0.3978891012000121</v>
      </c>
      <c r="AL343" s="104">
        <f t="shared" si="112"/>
        <v>165</v>
      </c>
      <c r="AM343" s="106">
        <v>-2</v>
      </c>
      <c r="AN343" s="106">
        <v>3</v>
      </c>
      <c r="AO343" s="107">
        <f t="shared" si="113"/>
        <v>-0.6666666666666666</v>
      </c>
      <c r="AP343" s="106"/>
      <c r="AQ343" s="106">
        <v>-1</v>
      </c>
    </row>
    <row r="344" spans="37:43" ht="12.75">
      <c r="AK344" s="106">
        <f ca="1" t="shared" si="107"/>
        <v>0.0909699209901631</v>
      </c>
      <c r="AL344" s="104">
        <f t="shared" si="112"/>
        <v>34</v>
      </c>
      <c r="AM344" s="106">
        <v>-2</v>
      </c>
      <c r="AN344" s="106">
        <v>5</v>
      </c>
      <c r="AO344" s="107">
        <f t="shared" si="113"/>
        <v>-0.4</v>
      </c>
      <c r="AP344" s="106"/>
      <c r="AQ344" s="106">
        <v>-1</v>
      </c>
    </row>
    <row r="345" spans="37:43" ht="12.75">
      <c r="AK345" s="106">
        <f ca="1" t="shared" si="107"/>
        <v>0.759999460769103</v>
      </c>
      <c r="AL345" s="104">
        <f t="shared" si="112"/>
        <v>315</v>
      </c>
      <c r="AM345" s="106">
        <v>-2</v>
      </c>
      <c r="AN345" s="106">
        <v>7</v>
      </c>
      <c r="AO345" s="107">
        <f t="shared" si="113"/>
        <v>-0.2857142857142857</v>
      </c>
      <c r="AP345" s="106"/>
      <c r="AQ345" s="106">
        <v>-1</v>
      </c>
    </row>
    <row r="346" spans="37:43" ht="12.75">
      <c r="AK346" s="106">
        <f ca="1" t="shared" si="107"/>
        <v>0.37813752619870744</v>
      </c>
      <c r="AL346" s="104">
        <f t="shared" si="112"/>
        <v>151</v>
      </c>
      <c r="AM346" s="106">
        <v>-2</v>
      </c>
      <c r="AN346" s="106">
        <v>3</v>
      </c>
      <c r="AO346" s="107">
        <f t="shared" si="113"/>
        <v>-0.6666666666666666</v>
      </c>
      <c r="AP346" s="106"/>
      <c r="AQ346" s="106">
        <v>-2</v>
      </c>
    </row>
    <row r="347" spans="37:43" ht="12.75">
      <c r="AK347" s="106">
        <f ca="1" t="shared" si="107"/>
        <v>0.1613013641264116</v>
      </c>
      <c r="AL347" s="104">
        <f t="shared" si="112"/>
        <v>59</v>
      </c>
      <c r="AM347" s="106">
        <v>-2</v>
      </c>
      <c r="AN347" s="106">
        <v>5</v>
      </c>
      <c r="AO347" s="107">
        <f t="shared" si="113"/>
        <v>-0.4</v>
      </c>
      <c r="AP347" s="106"/>
      <c r="AQ347" s="106">
        <v>-2</v>
      </c>
    </row>
    <row r="348" spans="37:43" ht="12.75">
      <c r="AK348" s="106">
        <f ca="1" t="shared" si="107"/>
        <v>0.1691686678298212</v>
      </c>
      <c r="AL348" s="104">
        <f t="shared" si="112"/>
        <v>62</v>
      </c>
      <c r="AM348" s="106">
        <v>-2</v>
      </c>
      <c r="AN348" s="106">
        <v>7</v>
      </c>
      <c r="AO348" s="107">
        <f t="shared" si="113"/>
        <v>-0.2857142857142857</v>
      </c>
      <c r="AP348" s="106"/>
      <c r="AQ348" s="106">
        <v>-2</v>
      </c>
    </row>
    <row r="349" spans="37:43" ht="12.75">
      <c r="AK349" s="106">
        <f ca="1" t="shared" si="107"/>
        <v>0.12871177692368607</v>
      </c>
      <c r="AL349" s="104">
        <f t="shared" si="112"/>
        <v>48</v>
      </c>
      <c r="AM349" s="106">
        <v>-2</v>
      </c>
      <c r="AN349" s="106">
        <v>3</v>
      </c>
      <c r="AO349" s="107">
        <f t="shared" si="113"/>
        <v>-0.6666666666666666</v>
      </c>
      <c r="AP349" s="106"/>
      <c r="AQ349" s="106">
        <v>-3</v>
      </c>
    </row>
    <row r="350" spans="37:43" ht="12.75">
      <c r="AK350" s="106">
        <f ca="1" t="shared" si="107"/>
        <v>0.5193884218155906</v>
      </c>
      <c r="AL350" s="104">
        <f t="shared" si="112"/>
        <v>220</v>
      </c>
      <c r="AM350" s="106">
        <v>-2</v>
      </c>
      <c r="AN350" s="106">
        <v>5</v>
      </c>
      <c r="AO350" s="107">
        <f t="shared" si="113"/>
        <v>-0.4</v>
      </c>
      <c r="AP350" s="106"/>
      <c r="AQ350" s="106">
        <v>-3</v>
      </c>
    </row>
    <row r="351" spans="37:43" ht="12.75">
      <c r="AK351" s="106">
        <f ca="1" t="shared" si="107"/>
        <v>0.8244502615595497</v>
      </c>
      <c r="AL351" s="104">
        <f t="shared" si="112"/>
        <v>339</v>
      </c>
      <c r="AM351" s="106">
        <v>-3</v>
      </c>
      <c r="AN351" s="106">
        <v>4</v>
      </c>
      <c r="AO351" s="107">
        <f t="shared" si="113"/>
        <v>-0.75</v>
      </c>
      <c r="AP351" s="106"/>
      <c r="AQ351" s="106">
        <v>-1</v>
      </c>
    </row>
    <row r="352" spans="37:43" ht="12.75">
      <c r="AK352" s="106">
        <f ca="1" t="shared" si="107"/>
        <v>0.9105828389613959</v>
      </c>
      <c r="AL352" s="104">
        <f t="shared" si="112"/>
        <v>376</v>
      </c>
      <c r="AM352" s="106">
        <v>-3</v>
      </c>
      <c r="AN352" s="106">
        <v>5</v>
      </c>
      <c r="AO352" s="107">
        <f t="shared" si="113"/>
        <v>-0.6</v>
      </c>
      <c r="AP352" s="106"/>
      <c r="AQ352" s="106">
        <v>-1</v>
      </c>
    </row>
    <row r="353" spans="37:43" ht="12.75">
      <c r="AK353" s="106">
        <f ca="1" t="shared" si="107"/>
        <v>0.3979157545925469</v>
      </c>
      <c r="AL353" s="104">
        <f t="shared" si="112"/>
        <v>166</v>
      </c>
      <c r="AM353" s="106">
        <v>-3</v>
      </c>
      <c r="AN353" s="106">
        <v>7</v>
      </c>
      <c r="AO353" s="107">
        <f t="shared" si="113"/>
        <v>-0.42857142857142855</v>
      </c>
      <c r="AP353" s="106"/>
      <c r="AQ353" s="106">
        <v>-1</v>
      </c>
    </row>
    <row r="354" spans="37:43" ht="12.75">
      <c r="AK354" s="106">
        <f ca="1" t="shared" si="107"/>
        <v>0.29331570167689414</v>
      </c>
      <c r="AL354" s="104">
        <f t="shared" si="112"/>
        <v>114</v>
      </c>
      <c r="AM354" s="106">
        <v>-3</v>
      </c>
      <c r="AN354" s="106">
        <v>4</v>
      </c>
      <c r="AO354" s="107">
        <f t="shared" si="113"/>
        <v>-0.75</v>
      </c>
      <c r="AP354" s="106"/>
      <c r="AQ354" s="106">
        <v>-2</v>
      </c>
    </row>
    <row r="355" spans="37:43" ht="12.75">
      <c r="AK355" s="106">
        <f ca="1" t="shared" si="107"/>
        <v>0.23776273466968445</v>
      </c>
      <c r="AL355" s="104">
        <f t="shared" si="112"/>
        <v>95</v>
      </c>
      <c r="AM355" s="106">
        <v>-3</v>
      </c>
      <c r="AN355" s="106">
        <v>5</v>
      </c>
      <c r="AO355" s="107">
        <f t="shared" si="113"/>
        <v>-0.6</v>
      </c>
      <c r="AP355" s="106"/>
      <c r="AQ355" s="106">
        <v>-2</v>
      </c>
    </row>
    <row r="356" spans="37:43" ht="12.75">
      <c r="AK356" s="106">
        <f ca="1" t="shared" si="107"/>
        <v>0.9380109745205694</v>
      </c>
      <c r="AL356" s="104">
        <f t="shared" si="112"/>
        <v>386</v>
      </c>
      <c r="AM356" s="106">
        <v>-3</v>
      </c>
      <c r="AN356" s="106">
        <v>7</v>
      </c>
      <c r="AO356" s="107">
        <f t="shared" si="113"/>
        <v>-0.42857142857142855</v>
      </c>
      <c r="AP356" s="106"/>
      <c r="AQ356" s="106">
        <v>-2</v>
      </c>
    </row>
    <row r="357" spans="37:43" ht="12.75">
      <c r="AK357" s="106">
        <f ca="1" t="shared" si="107"/>
        <v>0.38497612973334183</v>
      </c>
      <c r="AL357" s="104">
        <f t="shared" si="112"/>
        <v>157</v>
      </c>
      <c r="AM357" s="106">
        <v>-3</v>
      </c>
      <c r="AN357" s="106">
        <v>4</v>
      </c>
      <c r="AO357" s="107">
        <f t="shared" si="113"/>
        <v>-0.75</v>
      </c>
      <c r="AP357" s="106"/>
      <c r="AQ357" s="106">
        <v>-3</v>
      </c>
    </row>
    <row r="358" spans="37:43" ht="12.75">
      <c r="AK358" s="106">
        <f ca="1" t="shared" si="107"/>
        <v>0.4788705782020921</v>
      </c>
      <c r="AL358" s="104">
        <f t="shared" si="112"/>
        <v>200</v>
      </c>
      <c r="AM358" s="106">
        <v>-3</v>
      </c>
      <c r="AN358" s="106">
        <v>5</v>
      </c>
      <c r="AO358" s="107">
        <f t="shared" si="113"/>
        <v>-0.6</v>
      </c>
      <c r="AP358" s="106"/>
      <c r="AQ358" s="106">
        <v>-3</v>
      </c>
    </row>
    <row r="359" spans="37:43" ht="12.75">
      <c r="AK359" s="106">
        <f ca="1" t="shared" si="107"/>
        <v>0.6214367978015813</v>
      </c>
      <c r="AL359" s="104">
        <f t="shared" si="112"/>
        <v>264</v>
      </c>
      <c r="AM359" s="106">
        <v>-3</v>
      </c>
      <c r="AN359" s="106">
        <v>4</v>
      </c>
      <c r="AO359" s="107">
        <f t="shared" si="113"/>
        <v>-0.75</v>
      </c>
      <c r="AP359" s="106"/>
      <c r="AQ359" s="106">
        <v>-4</v>
      </c>
    </row>
    <row r="360" spans="37:43" ht="12.75">
      <c r="AK360" s="106">
        <f ca="1" t="shared" si="107"/>
        <v>0.919358557107175</v>
      </c>
      <c r="AL360" s="104">
        <f t="shared" si="112"/>
        <v>379</v>
      </c>
      <c r="AM360" s="106">
        <v>-4</v>
      </c>
      <c r="AN360" s="106">
        <v>5</v>
      </c>
      <c r="AO360" s="107">
        <f t="shared" si="113"/>
        <v>-0.8</v>
      </c>
      <c r="AP360" s="106"/>
      <c r="AQ360" s="106">
        <v>-1</v>
      </c>
    </row>
    <row r="361" spans="37:43" ht="12.75">
      <c r="AK361" s="106">
        <f ca="1" t="shared" si="107"/>
        <v>0.35414291664648134</v>
      </c>
      <c r="AL361" s="104">
        <f t="shared" si="112"/>
        <v>141</v>
      </c>
      <c r="AM361" s="106">
        <v>-4</v>
      </c>
      <c r="AN361" s="106">
        <v>7</v>
      </c>
      <c r="AO361" s="107">
        <f t="shared" si="113"/>
        <v>-0.5714285714285714</v>
      </c>
      <c r="AP361" s="106"/>
      <c r="AQ361" s="106">
        <v>-1</v>
      </c>
    </row>
    <row r="362" spans="37:43" ht="12.75">
      <c r="AK362" s="106">
        <f ca="1" t="shared" si="107"/>
        <v>0.8109533183952069</v>
      </c>
      <c r="AL362" s="104">
        <f t="shared" si="112"/>
        <v>335</v>
      </c>
      <c r="AM362" s="106">
        <v>-4</v>
      </c>
      <c r="AN362" s="106">
        <v>5</v>
      </c>
      <c r="AO362" s="107">
        <f t="shared" si="113"/>
        <v>-0.8</v>
      </c>
      <c r="AP362" s="106"/>
      <c r="AQ362" s="106">
        <v>-2</v>
      </c>
    </row>
    <row r="363" spans="37:43" ht="12.75">
      <c r="AK363" s="106">
        <f ca="1" t="shared" si="107"/>
        <v>0.6161478218715593</v>
      </c>
      <c r="AL363" s="104">
        <f t="shared" si="112"/>
        <v>261</v>
      </c>
      <c r="AM363" s="106">
        <v>-4</v>
      </c>
      <c r="AN363" s="106">
        <v>7</v>
      </c>
      <c r="AO363" s="107">
        <f t="shared" si="113"/>
        <v>-0.5714285714285714</v>
      </c>
      <c r="AP363" s="106"/>
      <c r="AQ363" s="106">
        <v>-2</v>
      </c>
    </row>
    <row r="364" spans="37:43" ht="12.75">
      <c r="AK364" s="106">
        <f ca="1" t="shared" si="107"/>
        <v>0.6898568420045152</v>
      </c>
      <c r="AL364" s="104">
        <f t="shared" si="112"/>
        <v>292</v>
      </c>
      <c r="AM364" s="106">
        <v>-5</v>
      </c>
      <c r="AN364" s="106">
        <v>6</v>
      </c>
      <c r="AO364" s="107">
        <f t="shared" si="113"/>
        <v>-0.8333333333333334</v>
      </c>
      <c r="AP364" s="106"/>
      <c r="AQ364" s="106">
        <v>-1</v>
      </c>
    </row>
    <row r="365" spans="37:43" ht="12.75">
      <c r="AK365" s="106">
        <f ca="1" t="shared" si="107"/>
        <v>0.6481902556441823</v>
      </c>
      <c r="AL365" s="104">
        <f t="shared" si="112"/>
        <v>273</v>
      </c>
      <c r="AM365" s="106">
        <v>-5</v>
      </c>
      <c r="AN365" s="106">
        <v>7</v>
      </c>
      <c r="AO365" s="107">
        <f t="shared" si="113"/>
        <v>-0.7142857142857143</v>
      </c>
      <c r="AP365" s="106"/>
      <c r="AQ365" s="106">
        <v>-1</v>
      </c>
    </row>
    <row r="366" spans="37:43" ht="12.75">
      <c r="AK366" s="104">
        <f aca="true" ca="1" t="shared" si="114" ref="AK366:AK397">RAND()</f>
        <v>0.07292911958050219</v>
      </c>
      <c r="AL366" s="104">
        <f t="shared" si="112"/>
        <v>24</v>
      </c>
      <c r="AM366" s="104">
        <v>1</v>
      </c>
      <c r="AN366" s="104">
        <v>1</v>
      </c>
      <c r="AO366" s="105">
        <f t="shared" si="113"/>
        <v>1</v>
      </c>
      <c r="AP366" s="104"/>
      <c r="AQ366" s="104">
        <v>-1</v>
      </c>
    </row>
    <row r="367" spans="37:43" ht="12.75">
      <c r="AK367" s="104">
        <f ca="1" t="shared" si="114"/>
        <v>0.9619277908490855</v>
      </c>
      <c r="AL367" s="104">
        <f t="shared" si="112"/>
        <v>396</v>
      </c>
      <c r="AM367" s="104">
        <v>1</v>
      </c>
      <c r="AN367" s="104">
        <v>2</v>
      </c>
      <c r="AO367" s="105">
        <f t="shared" si="113"/>
        <v>0.5</v>
      </c>
      <c r="AP367" s="104"/>
      <c r="AQ367" s="104">
        <v>-1</v>
      </c>
    </row>
    <row r="368" spans="37:43" ht="12.75">
      <c r="AK368" s="104">
        <f ca="1" t="shared" si="114"/>
        <v>0.09817727324365633</v>
      </c>
      <c r="AL368" s="104">
        <f t="shared" si="112"/>
        <v>39</v>
      </c>
      <c r="AM368" s="104">
        <v>1</v>
      </c>
      <c r="AN368" s="104">
        <v>3</v>
      </c>
      <c r="AO368" s="105">
        <f aca="true" t="shared" si="115" ref="AO368:AO373">AM368/AN368</f>
        <v>0.3333333333333333</v>
      </c>
      <c r="AP368" s="104"/>
      <c r="AQ368" s="104">
        <v>-1</v>
      </c>
    </row>
    <row r="369" spans="37:43" ht="12.75">
      <c r="AK369" s="104">
        <f ca="1" t="shared" si="114"/>
        <v>0.7069701691596308</v>
      </c>
      <c r="AL369" s="104">
        <f t="shared" si="112"/>
        <v>294</v>
      </c>
      <c r="AM369" s="104">
        <v>1</v>
      </c>
      <c r="AN369" s="104">
        <v>4</v>
      </c>
      <c r="AO369" s="105">
        <f t="shared" si="115"/>
        <v>0.25</v>
      </c>
      <c r="AP369" s="104"/>
      <c r="AQ369" s="104">
        <v>-1</v>
      </c>
    </row>
    <row r="370" spans="37:43" ht="12.75">
      <c r="AK370" s="104">
        <f ca="1" t="shared" si="114"/>
        <v>0.21718455529960057</v>
      </c>
      <c r="AL370" s="104">
        <f t="shared" si="112"/>
        <v>82</v>
      </c>
      <c r="AM370" s="104">
        <v>1</v>
      </c>
      <c r="AN370" s="104">
        <v>5</v>
      </c>
      <c r="AO370" s="105">
        <f t="shared" si="115"/>
        <v>0.2</v>
      </c>
      <c r="AP370" s="104"/>
      <c r="AQ370" s="104">
        <v>-1</v>
      </c>
    </row>
    <row r="371" spans="37:43" ht="12.75">
      <c r="AK371" s="104">
        <f ca="1" t="shared" si="114"/>
        <v>0.007316386842458833</v>
      </c>
      <c r="AL371" s="104">
        <f t="shared" si="112"/>
        <v>5</v>
      </c>
      <c r="AM371" s="104">
        <v>1</v>
      </c>
      <c r="AN371" s="104">
        <v>6</v>
      </c>
      <c r="AO371" s="105">
        <f t="shared" si="115"/>
        <v>0.16666666666666666</v>
      </c>
      <c r="AP371" s="104"/>
      <c r="AQ371" s="104">
        <v>-1</v>
      </c>
    </row>
    <row r="372" spans="37:43" ht="12.75">
      <c r="AK372" s="104">
        <f ca="1" t="shared" si="114"/>
        <v>0.7549196203701714</v>
      </c>
      <c r="AL372" s="104">
        <f t="shared" si="112"/>
        <v>312</v>
      </c>
      <c r="AM372" s="104">
        <v>1</v>
      </c>
      <c r="AN372" s="104">
        <v>7</v>
      </c>
      <c r="AO372" s="105">
        <f t="shared" si="115"/>
        <v>0.14285714285714285</v>
      </c>
      <c r="AP372" s="104"/>
      <c r="AQ372" s="104">
        <v>-1</v>
      </c>
    </row>
    <row r="373" spans="37:43" ht="12.75">
      <c r="AK373" s="104">
        <f ca="1" t="shared" si="114"/>
        <v>0.5191805748493503</v>
      </c>
      <c r="AL373" s="104">
        <f t="shared" si="112"/>
        <v>219</v>
      </c>
      <c r="AM373" s="104">
        <v>1</v>
      </c>
      <c r="AN373" s="104">
        <v>8</v>
      </c>
      <c r="AO373" s="105">
        <f t="shared" si="115"/>
        <v>0.125</v>
      </c>
      <c r="AP373" s="104"/>
      <c r="AQ373" s="104">
        <v>-1</v>
      </c>
    </row>
    <row r="374" spans="37:43" ht="12.75">
      <c r="AK374" s="104">
        <f ca="1" t="shared" si="114"/>
        <v>0.4104094727414813</v>
      </c>
      <c r="AL374" s="104">
        <f t="shared" si="112"/>
        <v>170</v>
      </c>
      <c r="AM374" s="104">
        <v>1</v>
      </c>
      <c r="AN374" s="104">
        <v>1</v>
      </c>
      <c r="AO374" s="105">
        <f>AM374/AN374</f>
        <v>1</v>
      </c>
      <c r="AP374" s="104"/>
      <c r="AQ374" s="104">
        <v>-2</v>
      </c>
    </row>
    <row r="375" spans="37:43" ht="12.75">
      <c r="AK375" s="104">
        <f ca="1" t="shared" si="114"/>
        <v>0.3843399793945217</v>
      </c>
      <c r="AL375" s="104">
        <f t="shared" si="112"/>
        <v>155</v>
      </c>
      <c r="AM375" s="104">
        <v>1</v>
      </c>
      <c r="AN375" s="104">
        <v>2</v>
      </c>
      <c r="AO375" s="105">
        <f>AM375/AN375</f>
        <v>0.5</v>
      </c>
      <c r="AP375" s="104"/>
      <c r="AQ375" s="104">
        <v>-2</v>
      </c>
    </row>
    <row r="376" spans="37:43" ht="12.75">
      <c r="AK376" s="104">
        <f ca="1" t="shared" si="114"/>
        <v>0.7386038957215497</v>
      </c>
      <c r="AL376" s="104">
        <f t="shared" si="112"/>
        <v>306</v>
      </c>
      <c r="AM376" s="104">
        <v>1</v>
      </c>
      <c r="AN376" s="104">
        <v>3</v>
      </c>
      <c r="AO376" s="105">
        <f aca="true" t="shared" si="116" ref="AO376:AO381">AM376/AN376</f>
        <v>0.3333333333333333</v>
      </c>
      <c r="AP376" s="104"/>
      <c r="AQ376" s="104">
        <v>-2</v>
      </c>
    </row>
    <row r="377" spans="37:43" ht="12.75">
      <c r="AK377" s="104">
        <f ca="1" t="shared" si="114"/>
        <v>0.34877846448135297</v>
      </c>
      <c r="AL377" s="104">
        <f t="shared" si="112"/>
        <v>139</v>
      </c>
      <c r="AM377" s="104">
        <v>1</v>
      </c>
      <c r="AN377" s="104">
        <v>4</v>
      </c>
      <c r="AO377" s="105">
        <f t="shared" si="116"/>
        <v>0.25</v>
      </c>
      <c r="AP377" s="104"/>
      <c r="AQ377" s="104">
        <v>-2</v>
      </c>
    </row>
    <row r="378" spans="37:43" ht="12.75">
      <c r="AK378" s="104">
        <f ca="1" t="shared" si="114"/>
        <v>0.3834882869907812</v>
      </c>
      <c r="AL378" s="104">
        <f t="shared" si="112"/>
        <v>154</v>
      </c>
      <c r="AM378" s="104">
        <v>1</v>
      </c>
      <c r="AN378" s="104">
        <v>5</v>
      </c>
      <c r="AO378" s="105">
        <f t="shared" si="116"/>
        <v>0.2</v>
      </c>
      <c r="AP378" s="104"/>
      <c r="AQ378" s="104">
        <v>-2</v>
      </c>
    </row>
    <row r="379" spans="37:43" ht="12.75">
      <c r="AK379" s="104">
        <f ca="1" t="shared" si="114"/>
        <v>0.19172779554287356</v>
      </c>
      <c r="AL379" s="104">
        <f t="shared" si="112"/>
        <v>74</v>
      </c>
      <c r="AM379" s="104">
        <v>1</v>
      </c>
      <c r="AN379" s="104">
        <v>6</v>
      </c>
      <c r="AO379" s="105">
        <f t="shared" si="116"/>
        <v>0.16666666666666666</v>
      </c>
      <c r="AP379" s="104"/>
      <c r="AQ379" s="104">
        <v>-2</v>
      </c>
    </row>
    <row r="380" spans="37:43" ht="12.75">
      <c r="AK380" s="104">
        <f ca="1" t="shared" si="114"/>
        <v>0.6388292901876005</v>
      </c>
      <c r="AL380" s="104">
        <f t="shared" si="112"/>
        <v>268</v>
      </c>
      <c r="AM380" s="104">
        <v>1</v>
      </c>
      <c r="AN380" s="104">
        <v>7</v>
      </c>
      <c r="AO380" s="105">
        <f t="shared" si="116"/>
        <v>0.14285714285714285</v>
      </c>
      <c r="AP380" s="104"/>
      <c r="AQ380" s="104">
        <v>-2</v>
      </c>
    </row>
    <row r="381" spans="37:43" ht="12.75">
      <c r="AK381" s="104">
        <f ca="1" t="shared" si="114"/>
        <v>0.47820913045963653</v>
      </c>
      <c r="AL381" s="104">
        <f t="shared" si="112"/>
        <v>199</v>
      </c>
      <c r="AM381" s="104">
        <v>1</v>
      </c>
      <c r="AN381" s="104">
        <v>8</v>
      </c>
      <c r="AO381" s="105">
        <f t="shared" si="116"/>
        <v>0.125</v>
      </c>
      <c r="AP381" s="104"/>
      <c r="AQ381" s="104">
        <v>-2</v>
      </c>
    </row>
    <row r="382" spans="37:43" ht="12.75">
      <c r="AK382" s="104">
        <f ca="1" t="shared" si="114"/>
        <v>0.8562450895683833</v>
      </c>
      <c r="AL382" s="104">
        <f t="shared" si="112"/>
        <v>353</v>
      </c>
      <c r="AM382" s="104">
        <v>1</v>
      </c>
      <c r="AN382" s="104">
        <v>1</v>
      </c>
      <c r="AO382" s="105">
        <f>AM382/AN382</f>
        <v>1</v>
      </c>
      <c r="AP382" s="104"/>
      <c r="AQ382" s="104">
        <v>-3</v>
      </c>
    </row>
    <row r="383" spans="37:43" ht="12.75">
      <c r="AK383" s="104">
        <f ca="1" t="shared" si="114"/>
        <v>0.8017054673215878</v>
      </c>
      <c r="AL383" s="104">
        <f t="shared" si="112"/>
        <v>326</v>
      </c>
      <c r="AM383" s="104">
        <v>1</v>
      </c>
      <c r="AN383" s="104">
        <v>2</v>
      </c>
      <c r="AO383" s="105">
        <f>AM383/AN383</f>
        <v>0.5</v>
      </c>
      <c r="AP383" s="104"/>
      <c r="AQ383" s="104">
        <v>-3</v>
      </c>
    </row>
    <row r="384" spans="37:43" ht="12.75">
      <c r="AK384" s="104">
        <f ca="1" t="shared" si="114"/>
        <v>0.6547359112527911</v>
      </c>
      <c r="AL384" s="104">
        <f t="shared" si="112"/>
        <v>275</v>
      </c>
      <c r="AM384" s="104">
        <v>1</v>
      </c>
      <c r="AN384" s="104">
        <v>3</v>
      </c>
      <c r="AO384" s="105">
        <f aca="true" t="shared" si="117" ref="AO384:AO389">AM384/AN384</f>
        <v>0.3333333333333333</v>
      </c>
      <c r="AP384" s="104"/>
      <c r="AQ384" s="104">
        <v>-3</v>
      </c>
    </row>
    <row r="385" spans="37:43" ht="12.75">
      <c r="AK385" s="104">
        <f ca="1" t="shared" si="114"/>
        <v>0.5968060079043662</v>
      </c>
      <c r="AL385" s="104">
        <f t="shared" si="112"/>
        <v>248</v>
      </c>
      <c r="AM385" s="104">
        <v>1</v>
      </c>
      <c r="AN385" s="104">
        <v>4</v>
      </c>
      <c r="AO385" s="105">
        <f t="shared" si="117"/>
        <v>0.25</v>
      </c>
      <c r="AP385" s="104"/>
      <c r="AQ385" s="104">
        <v>-3</v>
      </c>
    </row>
    <row r="386" spans="37:43" ht="12.75">
      <c r="AK386" s="104">
        <f ca="1" t="shared" si="114"/>
        <v>0.08455469193062726</v>
      </c>
      <c r="AL386" s="104">
        <f t="shared" si="112"/>
        <v>28</v>
      </c>
      <c r="AM386" s="104">
        <v>1</v>
      </c>
      <c r="AN386" s="104">
        <v>5</v>
      </c>
      <c r="AO386" s="105">
        <f t="shared" si="117"/>
        <v>0.2</v>
      </c>
      <c r="AP386" s="104"/>
      <c r="AQ386" s="104">
        <v>-3</v>
      </c>
    </row>
    <row r="387" spans="37:43" ht="12.75">
      <c r="AK387" s="104">
        <f ca="1" t="shared" si="114"/>
        <v>0.32332601127750227</v>
      </c>
      <c r="AL387" s="104">
        <f t="shared" si="112"/>
        <v>124</v>
      </c>
      <c r="AM387" s="104">
        <v>1</v>
      </c>
      <c r="AN387" s="104">
        <v>6</v>
      </c>
      <c r="AO387" s="105">
        <f t="shared" si="117"/>
        <v>0.16666666666666666</v>
      </c>
      <c r="AP387" s="104"/>
      <c r="AQ387" s="104">
        <v>-3</v>
      </c>
    </row>
    <row r="388" spans="37:43" ht="12.75">
      <c r="AK388" s="104">
        <f ca="1" t="shared" si="114"/>
        <v>0.13005762652501685</v>
      </c>
      <c r="AL388" s="104">
        <f t="shared" si="112"/>
        <v>49</v>
      </c>
      <c r="AM388" s="104">
        <v>1</v>
      </c>
      <c r="AN388" s="104">
        <v>7</v>
      </c>
      <c r="AO388" s="105">
        <f t="shared" si="117"/>
        <v>0.14285714285714285</v>
      </c>
      <c r="AP388" s="104"/>
      <c r="AQ388" s="104">
        <v>-3</v>
      </c>
    </row>
    <row r="389" spans="37:43" ht="12.75">
      <c r="AK389" s="104">
        <f ca="1" t="shared" si="114"/>
        <v>0.9081308577364458</v>
      </c>
      <c r="AL389" s="104">
        <f t="shared" si="112"/>
        <v>375</v>
      </c>
      <c r="AM389" s="104">
        <v>1</v>
      </c>
      <c r="AN389" s="104">
        <v>8</v>
      </c>
      <c r="AO389" s="105">
        <f t="shared" si="117"/>
        <v>0.125</v>
      </c>
      <c r="AP389" s="104"/>
      <c r="AQ389" s="104">
        <v>-3</v>
      </c>
    </row>
    <row r="390" spans="37:43" ht="12.75">
      <c r="AK390" s="104">
        <f ca="1" t="shared" si="114"/>
        <v>0.06159391593104324</v>
      </c>
      <c r="AL390" s="104">
        <f t="shared" si="112"/>
        <v>21</v>
      </c>
      <c r="AM390" s="104">
        <v>1</v>
      </c>
      <c r="AN390" s="104">
        <v>1</v>
      </c>
      <c r="AO390" s="105">
        <f>AM390/AN390</f>
        <v>1</v>
      </c>
      <c r="AP390" s="104"/>
      <c r="AQ390" s="104">
        <v>-4</v>
      </c>
    </row>
    <row r="391" spans="37:43" ht="12.75">
      <c r="AK391" s="104">
        <f ca="1" t="shared" si="114"/>
        <v>0.29602403547593803</v>
      </c>
      <c r="AL391" s="104">
        <f t="shared" si="112"/>
        <v>115</v>
      </c>
      <c r="AM391" s="104">
        <v>1</v>
      </c>
      <c r="AN391" s="104">
        <v>2</v>
      </c>
      <c r="AO391" s="105">
        <f>AM391/AN391</f>
        <v>0.5</v>
      </c>
      <c r="AP391" s="104"/>
      <c r="AQ391" s="104">
        <v>-4</v>
      </c>
    </row>
    <row r="392" spans="37:43" ht="12.75">
      <c r="AK392" s="104">
        <f ca="1" t="shared" si="114"/>
        <v>0.5853077480377555</v>
      </c>
      <c r="AL392" s="104">
        <f t="shared" si="112"/>
        <v>243</v>
      </c>
      <c r="AM392" s="104">
        <v>1</v>
      </c>
      <c r="AN392" s="104">
        <v>3</v>
      </c>
      <c r="AO392" s="105">
        <f aca="true" t="shared" si="118" ref="AO392:AO397">AM392/AN392</f>
        <v>0.3333333333333333</v>
      </c>
      <c r="AP392" s="104"/>
      <c r="AQ392" s="104">
        <v>-4</v>
      </c>
    </row>
    <row r="393" spans="37:43" ht="12.75">
      <c r="AK393" s="104">
        <f ca="1" t="shared" si="114"/>
        <v>0.5879858855392017</v>
      </c>
      <c r="AL393" s="104">
        <f t="shared" si="112"/>
        <v>245</v>
      </c>
      <c r="AM393" s="104">
        <v>1</v>
      </c>
      <c r="AN393" s="104">
        <v>4</v>
      </c>
      <c r="AO393" s="105">
        <f t="shared" si="118"/>
        <v>0.25</v>
      </c>
      <c r="AP393" s="104"/>
      <c r="AQ393" s="104">
        <v>-4</v>
      </c>
    </row>
    <row r="394" spans="37:43" ht="12.75">
      <c r="AK394" s="104">
        <f ca="1" t="shared" si="114"/>
        <v>0.2389701921973828</v>
      </c>
      <c r="AL394" s="104">
        <f t="shared" si="112"/>
        <v>97</v>
      </c>
      <c r="AM394" s="104">
        <v>1</v>
      </c>
      <c r="AN394" s="104">
        <v>5</v>
      </c>
      <c r="AO394" s="105">
        <f t="shared" si="118"/>
        <v>0.2</v>
      </c>
      <c r="AP394" s="104"/>
      <c r="AQ394" s="104">
        <v>-4</v>
      </c>
    </row>
    <row r="395" spans="37:43" ht="12.75">
      <c r="AK395" s="104">
        <f ca="1" t="shared" si="114"/>
        <v>0.8756879829102306</v>
      </c>
      <c r="AL395" s="104">
        <f t="shared" si="112"/>
        <v>362</v>
      </c>
      <c r="AM395" s="104">
        <v>1</v>
      </c>
      <c r="AN395" s="104">
        <v>6</v>
      </c>
      <c r="AO395" s="105">
        <f t="shared" si="118"/>
        <v>0.16666666666666666</v>
      </c>
      <c r="AP395" s="104"/>
      <c r="AQ395" s="104">
        <v>-4</v>
      </c>
    </row>
    <row r="396" spans="37:43" ht="12.75">
      <c r="AK396" s="104">
        <f ca="1" t="shared" si="114"/>
        <v>0.41275112428682625</v>
      </c>
      <c r="AL396" s="104">
        <f t="shared" si="112"/>
        <v>173</v>
      </c>
      <c r="AM396" s="104">
        <v>1</v>
      </c>
      <c r="AN396" s="104">
        <v>7</v>
      </c>
      <c r="AO396" s="105">
        <f t="shared" si="118"/>
        <v>0.14285714285714285</v>
      </c>
      <c r="AP396" s="104"/>
      <c r="AQ396" s="104">
        <v>-4</v>
      </c>
    </row>
    <row r="397" spans="37:43" ht="12.75">
      <c r="AK397" s="104">
        <f ca="1" t="shared" si="114"/>
        <v>0.12410719163829143</v>
      </c>
      <c r="AL397" s="104">
        <f t="shared" si="112"/>
        <v>47</v>
      </c>
      <c r="AM397" s="104">
        <v>1</v>
      </c>
      <c r="AN397" s="104">
        <v>8</v>
      </c>
      <c r="AO397" s="105">
        <f t="shared" si="118"/>
        <v>0.125</v>
      </c>
      <c r="AP397" s="104"/>
      <c r="AQ397" s="104">
        <v>-4</v>
      </c>
    </row>
    <row r="398" spans="37:43" ht="12.75">
      <c r="AK398" s="104">
        <f aca="true" ca="1" t="shared" si="119" ref="AK398:AK423">RAND()</f>
        <v>0.0018165443829927241</v>
      </c>
      <c r="AL398" s="104">
        <f t="shared" si="112"/>
        <v>2</v>
      </c>
      <c r="AM398" s="104">
        <v>1</v>
      </c>
      <c r="AN398" s="104">
        <v>2</v>
      </c>
      <c r="AO398" s="105">
        <f aca="true" t="shared" si="120" ref="AO398:AO423">AM398/AN398</f>
        <v>0.5</v>
      </c>
      <c r="AP398" s="104"/>
      <c r="AQ398" s="104">
        <v>-5</v>
      </c>
    </row>
    <row r="399" spans="37:43" ht="12.75">
      <c r="AK399" s="104">
        <f ca="1" t="shared" si="119"/>
        <v>0.7509611389599984</v>
      </c>
      <c r="AL399" s="104">
        <f t="shared" si="112"/>
        <v>311</v>
      </c>
      <c r="AM399" s="104">
        <v>1</v>
      </c>
      <c r="AN399" s="104">
        <v>3</v>
      </c>
      <c r="AO399" s="105">
        <f t="shared" si="120"/>
        <v>0.3333333333333333</v>
      </c>
      <c r="AP399" s="104"/>
      <c r="AQ399" s="104">
        <v>-5</v>
      </c>
    </row>
    <row r="400" spans="37:43" ht="12.75">
      <c r="AK400" s="104">
        <f ca="1" t="shared" si="119"/>
        <v>0.7320705246214712</v>
      </c>
      <c r="AL400" s="104">
        <f aca="true" t="shared" si="121" ref="AL400:AL423">RANK(AK400,$AK$15:$AK$423,-1)</f>
        <v>304</v>
      </c>
      <c r="AM400" s="104">
        <v>1</v>
      </c>
      <c r="AN400" s="104">
        <v>4</v>
      </c>
      <c r="AO400" s="105">
        <f t="shared" si="120"/>
        <v>0.25</v>
      </c>
      <c r="AP400" s="104"/>
      <c r="AQ400" s="104">
        <v>-5</v>
      </c>
    </row>
    <row r="401" spans="37:43" ht="12.75">
      <c r="AK401" s="104">
        <f ca="1" t="shared" si="119"/>
        <v>0.5099534123283922</v>
      </c>
      <c r="AL401" s="104">
        <f t="shared" si="121"/>
        <v>211</v>
      </c>
      <c r="AM401" s="104">
        <v>2</v>
      </c>
      <c r="AN401" s="104">
        <v>3</v>
      </c>
      <c r="AO401" s="105">
        <f t="shared" si="120"/>
        <v>0.6666666666666666</v>
      </c>
      <c r="AP401" s="104"/>
      <c r="AQ401" s="104">
        <v>-1</v>
      </c>
    </row>
    <row r="402" spans="37:43" ht="12.75">
      <c r="AK402" s="104">
        <f ca="1" t="shared" si="119"/>
        <v>0.3371650311950223</v>
      </c>
      <c r="AL402" s="104">
        <f t="shared" si="121"/>
        <v>131</v>
      </c>
      <c r="AM402" s="104">
        <v>2</v>
      </c>
      <c r="AN402" s="104">
        <v>5</v>
      </c>
      <c r="AO402" s="105">
        <f t="shared" si="120"/>
        <v>0.4</v>
      </c>
      <c r="AP402" s="104"/>
      <c r="AQ402" s="104">
        <v>-1</v>
      </c>
    </row>
    <row r="403" spans="37:43" ht="12.75">
      <c r="AK403" s="104">
        <f ca="1" t="shared" si="119"/>
        <v>0.7076288981335959</v>
      </c>
      <c r="AL403" s="104">
        <f t="shared" si="121"/>
        <v>295</v>
      </c>
      <c r="AM403" s="104">
        <v>2</v>
      </c>
      <c r="AN403" s="104">
        <v>7</v>
      </c>
      <c r="AO403" s="105">
        <f t="shared" si="120"/>
        <v>0.2857142857142857</v>
      </c>
      <c r="AP403" s="104"/>
      <c r="AQ403" s="104">
        <v>-1</v>
      </c>
    </row>
    <row r="404" spans="37:43" ht="12.75">
      <c r="AK404" s="104">
        <f ca="1" t="shared" si="119"/>
        <v>0.17799226858879447</v>
      </c>
      <c r="AL404" s="104">
        <f t="shared" si="121"/>
        <v>64</v>
      </c>
      <c r="AM404" s="104">
        <v>2</v>
      </c>
      <c r="AN404" s="104">
        <v>3</v>
      </c>
      <c r="AO404" s="105">
        <f t="shared" si="120"/>
        <v>0.6666666666666666</v>
      </c>
      <c r="AP404" s="104"/>
      <c r="AQ404" s="104">
        <v>-2</v>
      </c>
    </row>
    <row r="405" spans="37:43" ht="12.75">
      <c r="AK405" s="104">
        <f ca="1" t="shared" si="119"/>
        <v>0.4087631843388646</v>
      </c>
      <c r="AL405" s="104">
        <f t="shared" si="121"/>
        <v>169</v>
      </c>
      <c r="AM405" s="104">
        <v>2</v>
      </c>
      <c r="AN405" s="104">
        <v>5</v>
      </c>
      <c r="AO405" s="105">
        <f t="shared" si="120"/>
        <v>0.4</v>
      </c>
      <c r="AP405" s="104"/>
      <c r="AQ405" s="104">
        <v>-2</v>
      </c>
    </row>
    <row r="406" spans="37:43" ht="12.75">
      <c r="AK406" s="104">
        <f ca="1" t="shared" si="119"/>
        <v>0.8518417183693618</v>
      </c>
      <c r="AL406" s="104">
        <f t="shared" si="121"/>
        <v>351</v>
      </c>
      <c r="AM406" s="104">
        <v>2</v>
      </c>
      <c r="AN406" s="104">
        <v>7</v>
      </c>
      <c r="AO406" s="105">
        <f t="shared" si="120"/>
        <v>0.2857142857142857</v>
      </c>
      <c r="AP406" s="104"/>
      <c r="AQ406" s="104">
        <v>-2</v>
      </c>
    </row>
    <row r="407" spans="37:43" ht="12.75">
      <c r="AK407" s="104">
        <f ca="1" t="shared" si="119"/>
        <v>0.9652714706377723</v>
      </c>
      <c r="AL407" s="104">
        <f t="shared" si="121"/>
        <v>397</v>
      </c>
      <c r="AM407" s="104">
        <v>2</v>
      </c>
      <c r="AN407" s="104">
        <v>3</v>
      </c>
      <c r="AO407" s="105">
        <f t="shared" si="120"/>
        <v>0.6666666666666666</v>
      </c>
      <c r="AP407" s="104"/>
      <c r="AQ407" s="104">
        <v>-3</v>
      </c>
    </row>
    <row r="408" spans="37:43" ht="12.75">
      <c r="AK408" s="104">
        <f ca="1" t="shared" si="119"/>
        <v>0.8813452332152334</v>
      </c>
      <c r="AL408" s="104">
        <f t="shared" si="121"/>
        <v>366</v>
      </c>
      <c r="AM408" s="104">
        <v>2</v>
      </c>
      <c r="AN408" s="104">
        <v>5</v>
      </c>
      <c r="AO408" s="105">
        <f t="shared" si="120"/>
        <v>0.4</v>
      </c>
      <c r="AP408" s="104"/>
      <c r="AQ408" s="104">
        <v>-3</v>
      </c>
    </row>
    <row r="409" spans="37:43" ht="12.75">
      <c r="AK409" s="104">
        <f ca="1" t="shared" si="119"/>
        <v>0.9181922317414797</v>
      </c>
      <c r="AL409" s="104">
        <f t="shared" si="121"/>
        <v>378</v>
      </c>
      <c r="AM409" s="104">
        <v>3</v>
      </c>
      <c r="AN409" s="104">
        <v>4</v>
      </c>
      <c r="AO409" s="105">
        <f t="shared" si="120"/>
        <v>0.75</v>
      </c>
      <c r="AP409" s="104"/>
      <c r="AQ409" s="104">
        <v>-1</v>
      </c>
    </row>
    <row r="410" spans="37:43" ht="12.75">
      <c r="AK410" s="104">
        <f ca="1" t="shared" si="119"/>
        <v>0.2437880296188082</v>
      </c>
      <c r="AL410" s="104">
        <f t="shared" si="121"/>
        <v>101</v>
      </c>
      <c r="AM410" s="104">
        <v>3</v>
      </c>
      <c r="AN410" s="104">
        <v>5</v>
      </c>
      <c r="AO410" s="105">
        <f t="shared" si="120"/>
        <v>0.6</v>
      </c>
      <c r="AP410" s="104"/>
      <c r="AQ410" s="104">
        <v>-1</v>
      </c>
    </row>
    <row r="411" spans="37:43" ht="12.75">
      <c r="AK411" s="104">
        <f ca="1" t="shared" si="119"/>
        <v>0.5386019878288759</v>
      </c>
      <c r="AL411" s="104">
        <f t="shared" si="121"/>
        <v>231</v>
      </c>
      <c r="AM411" s="104">
        <v>3</v>
      </c>
      <c r="AN411" s="104">
        <v>7</v>
      </c>
      <c r="AO411" s="105">
        <f t="shared" si="120"/>
        <v>0.42857142857142855</v>
      </c>
      <c r="AP411" s="104"/>
      <c r="AQ411" s="104">
        <v>-1</v>
      </c>
    </row>
    <row r="412" spans="37:43" ht="12.75">
      <c r="AK412" s="104">
        <f ca="1" t="shared" si="119"/>
        <v>0.3846716547907656</v>
      </c>
      <c r="AL412" s="104">
        <f t="shared" si="121"/>
        <v>156</v>
      </c>
      <c r="AM412" s="104">
        <v>3</v>
      </c>
      <c r="AN412" s="104">
        <v>4</v>
      </c>
      <c r="AO412" s="105">
        <f t="shared" si="120"/>
        <v>0.75</v>
      </c>
      <c r="AP412" s="104"/>
      <c r="AQ412" s="104">
        <v>-2</v>
      </c>
    </row>
    <row r="413" spans="37:43" ht="12.75">
      <c r="AK413" s="104">
        <f ca="1" t="shared" si="119"/>
        <v>0.5250637146767119</v>
      </c>
      <c r="AL413" s="104">
        <f t="shared" si="121"/>
        <v>223</v>
      </c>
      <c r="AM413" s="104">
        <v>3</v>
      </c>
      <c r="AN413" s="104">
        <v>5</v>
      </c>
      <c r="AO413" s="105">
        <f t="shared" si="120"/>
        <v>0.6</v>
      </c>
      <c r="AP413" s="104"/>
      <c r="AQ413" s="104">
        <v>-2</v>
      </c>
    </row>
    <row r="414" spans="37:43" ht="12.75">
      <c r="AK414" s="104">
        <f ca="1" t="shared" si="119"/>
        <v>0.5214907136524849</v>
      </c>
      <c r="AL414" s="104">
        <f t="shared" si="121"/>
        <v>221</v>
      </c>
      <c r="AM414" s="104">
        <v>3</v>
      </c>
      <c r="AN414" s="104">
        <v>7</v>
      </c>
      <c r="AO414" s="105">
        <f t="shared" si="120"/>
        <v>0.42857142857142855</v>
      </c>
      <c r="AP414" s="104"/>
      <c r="AQ414" s="104">
        <v>-2</v>
      </c>
    </row>
    <row r="415" spans="37:43" ht="12.75">
      <c r="AK415" s="104">
        <f ca="1" t="shared" si="119"/>
        <v>0.2255582301314658</v>
      </c>
      <c r="AL415" s="104">
        <f t="shared" si="121"/>
        <v>88</v>
      </c>
      <c r="AM415" s="104">
        <v>3</v>
      </c>
      <c r="AN415" s="104">
        <v>4</v>
      </c>
      <c r="AO415" s="105">
        <f t="shared" si="120"/>
        <v>0.75</v>
      </c>
      <c r="AP415" s="104"/>
      <c r="AQ415" s="104">
        <v>-3</v>
      </c>
    </row>
    <row r="416" spans="37:43" ht="12.75">
      <c r="AK416" s="104">
        <f ca="1" t="shared" si="119"/>
        <v>0.15189334558523648</v>
      </c>
      <c r="AL416" s="104">
        <f t="shared" si="121"/>
        <v>56</v>
      </c>
      <c r="AM416" s="104">
        <v>3</v>
      </c>
      <c r="AN416" s="104">
        <v>5</v>
      </c>
      <c r="AO416" s="105">
        <f t="shared" si="120"/>
        <v>0.6</v>
      </c>
      <c r="AP416" s="104"/>
      <c r="AQ416" s="104">
        <v>-3</v>
      </c>
    </row>
    <row r="417" spans="37:43" ht="12.75">
      <c r="AK417" s="104">
        <f ca="1" t="shared" si="119"/>
        <v>0.8675048431954151</v>
      </c>
      <c r="AL417" s="104">
        <f t="shared" si="121"/>
        <v>355</v>
      </c>
      <c r="AM417" s="104">
        <v>3</v>
      </c>
      <c r="AN417" s="104">
        <v>4</v>
      </c>
      <c r="AO417" s="105">
        <f t="shared" si="120"/>
        <v>0.75</v>
      </c>
      <c r="AP417" s="104"/>
      <c r="AQ417" s="104">
        <v>-4</v>
      </c>
    </row>
    <row r="418" spans="37:43" ht="12.75">
      <c r="AK418" s="104">
        <f ca="1" t="shared" si="119"/>
        <v>0.4648280680128387</v>
      </c>
      <c r="AL418" s="104">
        <f t="shared" si="121"/>
        <v>194</v>
      </c>
      <c r="AM418" s="104">
        <v>4</v>
      </c>
      <c r="AN418" s="104">
        <v>5</v>
      </c>
      <c r="AO418" s="105">
        <f t="shared" si="120"/>
        <v>0.8</v>
      </c>
      <c r="AP418" s="104"/>
      <c r="AQ418" s="104">
        <v>-1</v>
      </c>
    </row>
    <row r="419" spans="37:43" ht="12.75">
      <c r="AK419" s="104">
        <f ca="1" t="shared" si="119"/>
        <v>0.6779927168746105</v>
      </c>
      <c r="AL419" s="104">
        <f t="shared" si="121"/>
        <v>288</v>
      </c>
      <c r="AM419" s="104">
        <v>4</v>
      </c>
      <c r="AN419" s="104">
        <v>7</v>
      </c>
      <c r="AO419" s="105">
        <f t="shared" si="120"/>
        <v>0.5714285714285714</v>
      </c>
      <c r="AP419" s="104"/>
      <c r="AQ419" s="104">
        <v>-1</v>
      </c>
    </row>
    <row r="420" spans="37:43" ht="12.75">
      <c r="AK420" s="104">
        <f ca="1" t="shared" si="119"/>
        <v>0.3753405030225796</v>
      </c>
      <c r="AL420" s="104">
        <f t="shared" si="121"/>
        <v>149</v>
      </c>
      <c r="AM420" s="104">
        <v>4</v>
      </c>
      <c r="AN420" s="104">
        <v>5</v>
      </c>
      <c r="AO420" s="105">
        <f t="shared" si="120"/>
        <v>0.8</v>
      </c>
      <c r="AP420" s="104"/>
      <c r="AQ420" s="104">
        <v>-2</v>
      </c>
    </row>
    <row r="421" spans="37:43" ht="12.75">
      <c r="AK421" s="104">
        <f ca="1" t="shared" si="119"/>
        <v>0.23433022836751327</v>
      </c>
      <c r="AL421" s="104">
        <f t="shared" si="121"/>
        <v>92</v>
      </c>
      <c r="AM421" s="104">
        <v>4</v>
      </c>
      <c r="AN421" s="104">
        <v>7</v>
      </c>
      <c r="AO421" s="105">
        <f t="shared" si="120"/>
        <v>0.5714285714285714</v>
      </c>
      <c r="AP421" s="104"/>
      <c r="AQ421" s="104">
        <v>-2</v>
      </c>
    </row>
    <row r="422" spans="37:43" ht="12.75">
      <c r="AK422" s="104">
        <f ca="1" t="shared" si="119"/>
        <v>0.363661842457609</v>
      </c>
      <c r="AL422" s="104">
        <f t="shared" si="121"/>
        <v>142</v>
      </c>
      <c r="AM422" s="104">
        <v>5</v>
      </c>
      <c r="AN422" s="104">
        <v>6</v>
      </c>
      <c r="AO422" s="105">
        <f t="shared" si="120"/>
        <v>0.8333333333333334</v>
      </c>
      <c r="AP422" s="104"/>
      <c r="AQ422" s="104">
        <v>-1</v>
      </c>
    </row>
    <row r="423" spans="37:43" ht="12.75">
      <c r="AK423" s="104">
        <f ca="1" t="shared" si="119"/>
        <v>0.6616445164157152</v>
      </c>
      <c r="AL423" s="104">
        <f t="shared" si="121"/>
        <v>278</v>
      </c>
      <c r="AM423" s="104">
        <v>5</v>
      </c>
      <c r="AN423" s="104">
        <v>7</v>
      </c>
      <c r="AO423" s="105">
        <f t="shared" si="120"/>
        <v>0.7142857142857143</v>
      </c>
      <c r="AP423" s="104"/>
      <c r="AQ423" s="104">
        <v>-1</v>
      </c>
    </row>
  </sheetData>
  <sheetProtection/>
  <protectedRanges>
    <protectedRange sqref="C169:C191 E169:E191 G169:G191 I169:I191 K169:K191" name="Omr?de1_2"/>
    <protectedRange sqref="N169:O191 A169:B191 D169:D191 F169:F191 H169:H191 J169:J191 L169:L191" name="Omr?de1_2_2"/>
  </protectedRanges>
  <mergeCells count="5">
    <mergeCell ref="AJ7:AQ7"/>
    <mergeCell ref="A7:H7"/>
    <mergeCell ref="I7:P7"/>
    <mergeCell ref="R7:Y7"/>
    <mergeCell ref="AA7:AH7"/>
  </mergeCells>
  <printOptions/>
  <pageMargins left="0.75" right="0.75" top="1" bottom="1" header="0" footer="0"/>
  <pageSetup horizontalDpi="200" verticalDpi="2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showGridLines="0" showRowColHeaders="0" tabSelected="1" showOutlineSymbols="0" zoomScalePageLayoutView="0" workbookViewId="0" topLeftCell="A1">
      <selection activeCell="B3" sqref="B3:R3"/>
    </sheetView>
  </sheetViews>
  <sheetFormatPr defaultColWidth="0" defaultRowHeight="0" customHeight="1" zeroHeight="1"/>
  <cols>
    <col min="1" max="1" width="5.8515625" style="2" customWidth="1"/>
    <col min="2" max="16" width="5.421875" style="1" customWidth="1"/>
    <col min="17" max="18" width="5.421875" style="2" customWidth="1"/>
    <col min="19" max="19" width="73.28125" style="53" customWidth="1"/>
    <col min="20" max="23" width="10.140625" style="53" hidden="1" customWidth="1"/>
    <col min="24" max="43" width="10.140625" style="51" hidden="1" customWidth="1"/>
    <col min="44" max="83" width="10.140625" style="53" hidden="1" customWidth="1"/>
    <col min="84" max="95" width="10.140625" style="71" hidden="1" customWidth="1"/>
    <col min="96" max="16384" width="10.140625" style="72" hidden="1" customWidth="1"/>
  </cols>
  <sheetData>
    <row r="1" spans="1:95" s="26" customFormat="1" ht="18.75" customHeight="1">
      <c r="A1" s="143"/>
      <c r="B1" s="144"/>
      <c r="C1" s="144"/>
      <c r="D1" s="144"/>
      <c r="E1" s="144"/>
      <c r="F1" s="144"/>
      <c r="G1" s="144"/>
      <c r="H1" s="144"/>
      <c r="I1" s="144"/>
      <c r="J1" s="145"/>
      <c r="K1" s="144"/>
      <c r="L1" s="144"/>
      <c r="M1" s="146"/>
      <c r="N1" s="146"/>
      <c r="O1" s="146"/>
      <c r="P1" s="146"/>
      <c r="Q1" s="143"/>
      <c r="R1" s="143"/>
      <c r="S1" s="147"/>
      <c r="T1" s="49"/>
      <c r="U1" s="49"/>
      <c r="AD1" s="51"/>
      <c r="AE1" s="51"/>
      <c r="AF1" s="51"/>
      <c r="AG1" s="51"/>
      <c r="AH1" s="51"/>
      <c r="AI1" s="51"/>
      <c r="AJ1" s="51"/>
      <c r="AK1" s="51"/>
      <c r="AL1" s="52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3"/>
      <c r="AZ1" s="53"/>
      <c r="BA1" s="51"/>
      <c r="BB1" s="51"/>
      <c r="BC1" s="51"/>
      <c r="BD1" s="54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3"/>
      <c r="CI1" s="53"/>
      <c r="CJ1" s="53"/>
      <c r="CK1" s="53"/>
      <c r="CL1" s="53"/>
      <c r="CM1" s="53"/>
      <c r="CN1" s="53"/>
      <c r="CO1" s="53"/>
      <c r="CP1" s="53"/>
      <c r="CQ1" s="53"/>
    </row>
    <row r="2" spans="1:95" s="26" customFormat="1" ht="23.25" customHeight="1">
      <c r="A2" s="148"/>
      <c r="B2" s="201" t="s">
        <v>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49"/>
      <c r="T2" s="17"/>
      <c r="U2" s="17"/>
      <c r="AD2" s="51"/>
      <c r="AE2" s="51"/>
      <c r="AF2" s="51"/>
      <c r="AG2" s="51"/>
      <c r="AH2" s="51"/>
      <c r="AI2" s="51"/>
      <c r="AJ2" s="51"/>
      <c r="AK2" s="51"/>
      <c r="AL2" s="52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4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3"/>
      <c r="CI2" s="53"/>
      <c r="CJ2" s="53"/>
      <c r="CK2" s="53"/>
      <c r="CL2" s="53"/>
      <c r="CM2" s="53"/>
      <c r="CN2" s="53"/>
      <c r="CO2" s="53"/>
      <c r="CP2" s="53"/>
      <c r="CQ2" s="53"/>
    </row>
    <row r="3" spans="1:110" s="55" customFormat="1" ht="27.75" customHeight="1">
      <c r="A3" s="150"/>
      <c r="B3" s="204" t="s">
        <v>15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151"/>
      <c r="T3" s="18"/>
      <c r="U3" s="205"/>
      <c r="V3" s="205"/>
      <c r="W3" s="56"/>
      <c r="X3" s="57"/>
      <c r="Y3" s="57"/>
      <c r="Z3" s="17"/>
      <c r="AP3" s="17"/>
      <c r="AQ3" s="17"/>
      <c r="AR3" s="17"/>
      <c r="AS3" s="17"/>
      <c r="AT3" s="17"/>
      <c r="AU3" s="56"/>
      <c r="AV3" s="56"/>
      <c r="AW3" s="56"/>
      <c r="AX3" s="57"/>
      <c r="AY3" s="5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</row>
    <row r="4" spans="1:110" s="61" customFormat="1" ht="17.25" customHeight="1">
      <c r="A4" s="148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1"/>
      <c r="T4" s="58"/>
      <c r="U4" s="59"/>
      <c r="V4" s="59"/>
      <c r="W4" s="59"/>
      <c r="X4" s="50">
        <v>1</v>
      </c>
      <c r="Y4" s="49" t="s">
        <v>10</v>
      </c>
      <c r="Z4" s="50"/>
      <c r="AA4" s="50"/>
      <c r="AB4" s="50"/>
      <c r="AC4" s="50"/>
      <c r="AD4" s="51"/>
      <c r="AE4" s="51"/>
      <c r="AP4" s="19"/>
      <c r="AQ4" s="19"/>
      <c r="AR4" s="19"/>
      <c r="AS4" s="19"/>
      <c r="AT4" s="19"/>
      <c r="AU4" s="59"/>
      <c r="AV4" s="19"/>
      <c r="AW4" s="118"/>
      <c r="AX4" s="119"/>
      <c r="AY4" s="120"/>
      <c r="AZ4" s="120"/>
      <c r="BA4" s="19"/>
      <c r="BB4" s="19"/>
      <c r="BC4" s="62"/>
      <c r="BD4" s="62"/>
      <c r="BE4" s="62"/>
      <c r="BF4" s="121"/>
      <c r="BG4" s="122"/>
      <c r="BH4" s="19"/>
      <c r="BI4" s="19"/>
      <c r="BJ4" s="19"/>
      <c r="BK4" s="19"/>
      <c r="BL4" s="62"/>
      <c r="BM4" s="62"/>
      <c r="BN4" s="62"/>
      <c r="BO4" s="121"/>
      <c r="BP4" s="122"/>
      <c r="BQ4" s="19"/>
      <c r="BR4" s="19"/>
      <c r="BS4" s="19"/>
      <c r="BT4" s="19"/>
      <c r="BU4" s="62"/>
      <c r="BV4" s="62"/>
      <c r="BW4" s="62"/>
      <c r="BX4" s="121"/>
      <c r="BY4" s="122"/>
      <c r="BZ4" s="19"/>
      <c r="CA4" s="19"/>
      <c r="CB4" s="19"/>
      <c r="CC4" s="19"/>
      <c r="CD4" s="62"/>
      <c r="CE4" s="62"/>
      <c r="CF4" s="62"/>
      <c r="CG4" s="121"/>
      <c r="CH4" s="122"/>
      <c r="CI4" s="19"/>
      <c r="CJ4" s="19"/>
      <c r="CK4" s="19"/>
      <c r="CL4" s="19"/>
      <c r="CM4" s="62"/>
      <c r="CN4" s="62"/>
      <c r="CO4" s="62"/>
      <c r="CP4" s="121"/>
      <c r="CQ4" s="122"/>
      <c r="CR4" s="19"/>
      <c r="CS4" s="19"/>
      <c r="CT4" s="19"/>
      <c r="CU4" s="19"/>
      <c r="CV4" s="62"/>
      <c r="CW4" s="62"/>
      <c r="CX4" s="62"/>
      <c r="CY4" s="121"/>
      <c r="CZ4" s="122"/>
      <c r="DA4" s="19"/>
      <c r="DB4" s="19"/>
      <c r="DC4" s="121"/>
      <c r="DD4" s="121"/>
      <c r="DE4" s="121"/>
      <c r="DF4" s="121"/>
    </row>
    <row r="5" spans="1:110" s="61" customFormat="1" ht="21.75" customHeight="1">
      <c r="A5" s="148"/>
      <c r="B5" s="153"/>
      <c r="C5" s="154"/>
      <c r="D5" s="155"/>
      <c r="E5" s="154"/>
      <c r="F5" s="154"/>
      <c r="G5" s="155"/>
      <c r="H5" s="156"/>
      <c r="I5" s="157"/>
      <c r="J5" s="158"/>
      <c r="K5" s="154"/>
      <c r="L5" s="155"/>
      <c r="M5" s="154"/>
      <c r="N5" s="154"/>
      <c r="O5" s="155"/>
      <c r="P5" s="156"/>
      <c r="Q5" s="157"/>
      <c r="R5" s="159"/>
      <c r="S5" s="160"/>
      <c r="T5" s="206"/>
      <c r="U5" s="206"/>
      <c r="V5" s="60"/>
      <c r="W5" s="60"/>
      <c r="X5" s="17"/>
      <c r="Y5" s="17" t="s">
        <v>11</v>
      </c>
      <c r="Z5" s="51"/>
      <c r="AA5" s="51"/>
      <c r="AB5" s="51"/>
      <c r="AC5" s="51"/>
      <c r="AD5" s="51"/>
      <c r="AE5" s="51"/>
      <c r="AP5" s="19"/>
      <c r="AQ5" s="19"/>
      <c r="AR5" s="19"/>
      <c r="AS5" s="19"/>
      <c r="AT5" s="19"/>
      <c r="AU5" s="123"/>
      <c r="AV5" s="124"/>
      <c r="AW5" s="125"/>
      <c r="AX5" s="126"/>
      <c r="AY5" s="127"/>
      <c r="AZ5" s="128"/>
      <c r="BA5" s="62"/>
      <c r="BB5" s="62"/>
      <c r="BC5" s="62"/>
      <c r="BD5" s="62"/>
      <c r="BE5" s="62"/>
      <c r="BF5" s="19"/>
      <c r="BG5" s="19"/>
      <c r="BH5" s="19"/>
      <c r="BI5" s="19"/>
      <c r="BJ5" s="62"/>
      <c r="BK5" s="62"/>
      <c r="BL5" s="62"/>
      <c r="BM5" s="62"/>
      <c r="BN5" s="62"/>
      <c r="BO5" s="19"/>
      <c r="BP5" s="19"/>
      <c r="BQ5" s="19"/>
      <c r="BR5" s="19"/>
      <c r="BS5" s="62"/>
      <c r="BT5" s="62"/>
      <c r="BU5" s="62"/>
      <c r="BV5" s="62"/>
      <c r="BW5" s="62"/>
      <c r="BX5" s="19"/>
      <c r="BY5" s="19"/>
      <c r="BZ5" s="19"/>
      <c r="CA5" s="19"/>
      <c r="CB5" s="62"/>
      <c r="CC5" s="62"/>
      <c r="CD5" s="62"/>
      <c r="CE5" s="62"/>
      <c r="CF5" s="62"/>
      <c r="CG5" s="19"/>
      <c r="CH5" s="19"/>
      <c r="CI5" s="19"/>
      <c r="CJ5" s="19"/>
      <c r="CK5" s="62"/>
      <c r="CL5" s="62"/>
      <c r="CM5" s="62"/>
      <c r="CN5" s="62"/>
      <c r="CO5" s="62"/>
      <c r="CP5" s="19"/>
      <c r="CQ5" s="19"/>
      <c r="CR5" s="19"/>
      <c r="CS5" s="19"/>
      <c r="CT5" s="62"/>
      <c r="CU5" s="62"/>
      <c r="CV5" s="62"/>
      <c r="CW5" s="62"/>
      <c r="CX5" s="62"/>
      <c r="CY5" s="19"/>
      <c r="CZ5" s="19"/>
      <c r="DA5" s="19"/>
      <c r="DB5" s="19"/>
      <c r="DC5" s="121"/>
      <c r="DD5" s="121"/>
      <c r="DE5" s="121"/>
      <c r="DF5" s="121"/>
    </row>
    <row r="6" spans="1:110" s="61" customFormat="1" ht="21.75" customHeight="1">
      <c r="A6" s="148"/>
      <c r="B6" s="158"/>
      <c r="C6" s="161"/>
      <c r="D6" s="161"/>
      <c r="E6" s="161"/>
      <c r="F6" s="161"/>
      <c r="G6" s="162"/>
      <c r="H6" s="162"/>
      <c r="I6" s="162"/>
      <c r="J6" s="158"/>
      <c r="K6" s="161"/>
      <c r="L6" s="161"/>
      <c r="M6" s="161"/>
      <c r="N6" s="161"/>
      <c r="O6" s="162"/>
      <c r="P6" s="162"/>
      <c r="Q6" s="162"/>
      <c r="R6" s="163"/>
      <c r="S6" s="164"/>
      <c r="T6" s="64"/>
      <c r="U6" s="60"/>
      <c r="V6" s="60"/>
      <c r="W6" s="60"/>
      <c r="X6" s="17"/>
      <c r="Y6" s="17" t="s">
        <v>12</v>
      </c>
      <c r="Z6" s="51"/>
      <c r="AA6" s="51"/>
      <c r="AB6" s="51"/>
      <c r="AC6" s="51"/>
      <c r="AD6" s="51"/>
      <c r="AE6" s="51"/>
      <c r="AP6" s="19"/>
      <c r="AQ6" s="19"/>
      <c r="AR6" s="19"/>
      <c r="AS6" s="19"/>
      <c r="AT6" s="19"/>
      <c r="AU6" s="60"/>
      <c r="AV6" s="129"/>
      <c r="AW6" s="130"/>
      <c r="AX6" s="131"/>
      <c r="AY6" s="132"/>
      <c r="AZ6" s="133"/>
      <c r="BA6" s="19"/>
      <c r="BB6" s="19"/>
      <c r="BC6" s="19"/>
      <c r="BD6" s="21"/>
      <c r="BE6" s="19"/>
      <c r="BF6" s="62"/>
      <c r="BG6" s="19"/>
      <c r="BH6" s="19"/>
      <c r="BI6" s="19"/>
      <c r="BJ6" s="19"/>
      <c r="BK6" s="19"/>
      <c r="BL6" s="19"/>
      <c r="BM6" s="21"/>
      <c r="BN6" s="19"/>
      <c r="BO6" s="62"/>
      <c r="BP6" s="19"/>
      <c r="BQ6" s="19"/>
      <c r="BR6" s="19"/>
      <c r="BS6" s="19"/>
      <c r="BT6" s="19"/>
      <c r="BU6" s="19"/>
      <c r="BV6" s="21"/>
      <c r="BW6" s="19"/>
      <c r="BX6" s="62"/>
      <c r="BY6" s="19"/>
      <c r="BZ6" s="19"/>
      <c r="CA6" s="19"/>
      <c r="CB6" s="19"/>
      <c r="CC6" s="19"/>
      <c r="CD6" s="19"/>
      <c r="CE6" s="21"/>
      <c r="CF6" s="19"/>
      <c r="CG6" s="62"/>
      <c r="CH6" s="19"/>
      <c r="CI6" s="19"/>
      <c r="CJ6" s="19"/>
      <c r="CK6" s="19"/>
      <c r="CL6" s="19"/>
      <c r="CM6" s="19"/>
      <c r="CN6" s="21"/>
      <c r="CO6" s="19"/>
      <c r="CP6" s="62"/>
      <c r="CQ6" s="19"/>
      <c r="CR6" s="19"/>
      <c r="CS6" s="19"/>
      <c r="CT6" s="19"/>
      <c r="CU6" s="19"/>
      <c r="CV6" s="19"/>
      <c r="CW6" s="21"/>
      <c r="CX6" s="19"/>
      <c r="CY6" s="62"/>
      <c r="CZ6" s="19"/>
      <c r="DA6" s="19"/>
      <c r="DB6" s="19"/>
      <c r="DC6" s="121"/>
      <c r="DD6" s="121"/>
      <c r="DE6" s="121"/>
      <c r="DF6" s="121"/>
    </row>
    <row r="7" spans="1:110" s="61" customFormat="1" ht="21.75" customHeight="1">
      <c r="A7" s="148"/>
      <c r="B7" s="158"/>
      <c r="C7" s="161"/>
      <c r="D7" s="161"/>
      <c r="E7" s="161"/>
      <c r="F7" s="161"/>
      <c r="G7" s="162"/>
      <c r="H7" s="162"/>
      <c r="I7" s="162"/>
      <c r="J7" s="158"/>
      <c r="K7" s="161"/>
      <c r="L7" s="161"/>
      <c r="M7" s="161"/>
      <c r="N7" s="161"/>
      <c r="O7" s="162"/>
      <c r="P7" s="162"/>
      <c r="Q7" s="162"/>
      <c r="R7" s="148"/>
      <c r="S7" s="160"/>
      <c r="T7" s="60"/>
      <c r="U7" s="60"/>
      <c r="V7" s="60"/>
      <c r="W7" s="60"/>
      <c r="X7" s="17"/>
      <c r="Y7" s="17" t="s">
        <v>13</v>
      </c>
      <c r="Z7" s="51"/>
      <c r="AA7" s="51"/>
      <c r="AB7" s="51"/>
      <c r="AC7" s="51"/>
      <c r="AD7" s="51"/>
      <c r="AE7" s="51"/>
      <c r="AP7" s="19"/>
      <c r="AQ7" s="19"/>
      <c r="AR7" s="19"/>
      <c r="AS7" s="19"/>
      <c r="AT7" s="19"/>
      <c r="AU7" s="60"/>
      <c r="AV7" s="19"/>
      <c r="AW7" s="19"/>
      <c r="AX7" s="19"/>
      <c r="AY7" s="21"/>
      <c r="AZ7" s="19"/>
      <c r="BA7" s="124"/>
      <c r="BB7" s="124"/>
      <c r="BC7" s="19"/>
      <c r="BD7" s="134"/>
      <c r="BE7" s="124"/>
      <c r="BF7" s="124"/>
      <c r="BG7" s="124"/>
      <c r="BH7" s="19"/>
      <c r="BI7" s="19"/>
      <c r="BJ7" s="124"/>
      <c r="BK7" s="124"/>
      <c r="BL7" s="19"/>
      <c r="BM7" s="134"/>
      <c r="BN7" s="124"/>
      <c r="BO7" s="124"/>
      <c r="BP7" s="124"/>
      <c r="BQ7" s="19"/>
      <c r="BR7" s="19"/>
      <c r="BS7" s="124"/>
      <c r="BT7" s="124"/>
      <c r="BU7" s="19"/>
      <c r="BV7" s="134"/>
      <c r="BW7" s="124"/>
      <c r="BX7" s="124"/>
      <c r="BY7" s="124"/>
      <c r="BZ7" s="19"/>
      <c r="CA7" s="19"/>
      <c r="CB7" s="124"/>
      <c r="CC7" s="124"/>
      <c r="CD7" s="19"/>
      <c r="CE7" s="134"/>
      <c r="CF7" s="124"/>
      <c r="CG7" s="124"/>
      <c r="CH7" s="124"/>
      <c r="CI7" s="19"/>
      <c r="CJ7" s="19"/>
      <c r="CK7" s="124"/>
      <c r="CL7" s="124"/>
      <c r="CM7" s="19"/>
      <c r="CN7" s="134"/>
      <c r="CO7" s="124"/>
      <c r="CP7" s="124"/>
      <c r="CQ7" s="124"/>
      <c r="CR7" s="19"/>
      <c r="CS7" s="19"/>
      <c r="CT7" s="124"/>
      <c r="CU7" s="124"/>
      <c r="CV7" s="19"/>
      <c r="CW7" s="134"/>
      <c r="CX7" s="124"/>
      <c r="CY7" s="124"/>
      <c r="CZ7" s="124"/>
      <c r="DA7" s="19"/>
      <c r="DB7" s="19"/>
      <c r="DC7" s="121"/>
      <c r="DD7" s="121"/>
      <c r="DE7" s="121"/>
      <c r="DF7" s="121"/>
    </row>
    <row r="8" spans="1:110" s="61" customFormat="1" ht="21.75" customHeight="1">
      <c r="A8" s="148"/>
      <c r="B8" s="158"/>
      <c r="C8" s="165"/>
      <c r="D8" s="155"/>
      <c r="E8" s="165"/>
      <c r="F8" s="154"/>
      <c r="G8" s="155"/>
      <c r="H8" s="155"/>
      <c r="I8" s="155"/>
      <c r="J8" s="158"/>
      <c r="K8" s="165"/>
      <c r="L8" s="155"/>
      <c r="M8" s="165"/>
      <c r="N8" s="154"/>
      <c r="O8" s="155"/>
      <c r="P8" s="155"/>
      <c r="Q8" s="155"/>
      <c r="R8" s="166"/>
      <c r="S8" s="167"/>
      <c r="T8" s="65"/>
      <c r="U8" s="65"/>
      <c r="V8" s="65"/>
      <c r="W8" s="66"/>
      <c r="X8" s="17"/>
      <c r="Y8" s="17" t="s">
        <v>14</v>
      </c>
      <c r="Z8" s="51"/>
      <c r="AA8" s="51"/>
      <c r="AB8" s="51"/>
      <c r="AC8" s="51"/>
      <c r="AD8" s="51"/>
      <c r="AE8" s="51"/>
      <c r="AP8" s="19"/>
      <c r="AQ8" s="19"/>
      <c r="AR8" s="19"/>
      <c r="AS8" s="19"/>
      <c r="AT8" s="19"/>
      <c r="AU8" s="65"/>
      <c r="AV8" s="65"/>
      <c r="AW8" s="135"/>
      <c r="AX8" s="65"/>
      <c r="AY8" s="65"/>
      <c r="AZ8" s="65"/>
      <c r="BA8" s="65"/>
      <c r="BB8" s="65"/>
      <c r="BC8" s="65"/>
      <c r="BD8" s="121"/>
      <c r="BE8" s="65"/>
      <c r="BF8" s="19"/>
      <c r="BG8" s="207"/>
      <c r="BH8" s="207"/>
      <c r="BI8" s="207"/>
      <c r="BJ8" s="65"/>
      <c r="BK8" s="65"/>
      <c r="BL8" s="65"/>
      <c r="BM8" s="121"/>
      <c r="BN8" s="65"/>
      <c r="BO8" s="19"/>
      <c r="BP8" s="207"/>
      <c r="BQ8" s="207"/>
      <c r="BR8" s="207"/>
      <c r="BS8" s="65"/>
      <c r="BT8" s="65"/>
      <c r="BU8" s="65"/>
      <c r="BV8" s="121"/>
      <c r="BW8" s="65"/>
      <c r="BX8" s="19"/>
      <c r="BY8" s="207"/>
      <c r="BZ8" s="207"/>
      <c r="CA8" s="207"/>
      <c r="CB8" s="65"/>
      <c r="CC8" s="65"/>
      <c r="CD8" s="65"/>
      <c r="CE8" s="121"/>
      <c r="CF8" s="65"/>
      <c r="CG8" s="19"/>
      <c r="CH8" s="207"/>
      <c r="CI8" s="207"/>
      <c r="CJ8" s="207"/>
      <c r="CK8" s="65"/>
      <c r="CL8" s="65"/>
      <c r="CM8" s="65"/>
      <c r="CN8" s="121"/>
      <c r="CO8" s="65"/>
      <c r="CP8" s="19"/>
      <c r="CQ8" s="207"/>
      <c r="CR8" s="207"/>
      <c r="CS8" s="207"/>
      <c r="CT8" s="65"/>
      <c r="CU8" s="65"/>
      <c r="CV8" s="65"/>
      <c r="CW8" s="121"/>
      <c r="CX8" s="65"/>
      <c r="CY8" s="19"/>
      <c r="CZ8" s="207"/>
      <c r="DA8" s="207"/>
      <c r="DB8" s="207"/>
      <c r="DC8" s="121"/>
      <c r="DD8" s="121"/>
      <c r="DE8" s="121"/>
      <c r="DF8" s="121"/>
    </row>
    <row r="9" spans="1:110" s="61" customFormat="1" ht="21.75" customHeight="1">
      <c r="A9" s="148"/>
      <c r="B9" s="158"/>
      <c r="C9" s="165"/>
      <c r="D9" s="155"/>
      <c r="E9" s="165"/>
      <c r="F9" s="155"/>
      <c r="G9" s="155"/>
      <c r="H9" s="155"/>
      <c r="I9" s="155"/>
      <c r="J9" s="158"/>
      <c r="K9" s="165"/>
      <c r="L9" s="155"/>
      <c r="M9" s="165"/>
      <c r="N9" s="155"/>
      <c r="O9" s="155"/>
      <c r="P9" s="155"/>
      <c r="Q9" s="155"/>
      <c r="R9" s="148"/>
      <c r="S9" s="168"/>
      <c r="T9" s="19"/>
      <c r="U9" s="21"/>
      <c r="V9" s="19"/>
      <c r="W9" s="19"/>
      <c r="X9" s="19"/>
      <c r="Y9" s="19"/>
      <c r="Z9" s="21"/>
      <c r="AP9" s="19"/>
      <c r="AQ9" s="19"/>
      <c r="AR9" s="19"/>
      <c r="AS9" s="19"/>
      <c r="AT9" s="19"/>
      <c r="AU9" s="21"/>
      <c r="AV9" s="19"/>
      <c r="AW9" s="19"/>
      <c r="AX9" s="19"/>
      <c r="AY9" s="21"/>
      <c r="AZ9" s="19"/>
      <c r="BA9" s="19"/>
      <c r="BB9" s="19"/>
      <c r="BC9" s="21"/>
      <c r="BD9" s="122"/>
      <c r="BE9" s="136"/>
      <c r="BF9" s="124"/>
      <c r="BG9" s="124"/>
      <c r="BH9" s="208"/>
      <c r="BI9" s="208"/>
      <c r="BJ9" s="19"/>
      <c r="BK9" s="19"/>
      <c r="BL9" s="21"/>
      <c r="BM9" s="122"/>
      <c r="BN9" s="136"/>
      <c r="BO9" s="124"/>
      <c r="BP9" s="124"/>
      <c r="BQ9" s="208"/>
      <c r="BR9" s="208"/>
      <c r="BS9" s="19"/>
      <c r="BT9" s="19"/>
      <c r="BU9" s="21"/>
      <c r="BV9" s="122"/>
      <c r="BW9" s="136"/>
      <c r="BX9" s="124"/>
      <c r="BY9" s="124"/>
      <c r="BZ9" s="208"/>
      <c r="CA9" s="208"/>
      <c r="CB9" s="19"/>
      <c r="CC9" s="19"/>
      <c r="CD9" s="21"/>
      <c r="CE9" s="122"/>
      <c r="CF9" s="136"/>
      <c r="CG9" s="124"/>
      <c r="CH9" s="124"/>
      <c r="CI9" s="208"/>
      <c r="CJ9" s="208"/>
      <c r="CK9" s="19"/>
      <c r="CL9" s="19"/>
      <c r="CM9" s="21"/>
      <c r="CN9" s="122"/>
      <c r="CO9" s="136"/>
      <c r="CP9" s="124"/>
      <c r="CQ9" s="124"/>
      <c r="CR9" s="208"/>
      <c r="CS9" s="208"/>
      <c r="CT9" s="19"/>
      <c r="CU9" s="19"/>
      <c r="CV9" s="21"/>
      <c r="CW9" s="122"/>
      <c r="CX9" s="136"/>
      <c r="CY9" s="124"/>
      <c r="CZ9" s="124"/>
      <c r="DA9" s="208"/>
      <c r="DB9" s="208"/>
      <c r="DC9" s="121"/>
      <c r="DD9" s="121"/>
      <c r="DE9" s="121"/>
      <c r="DF9" s="121"/>
    </row>
    <row r="10" spans="1:110" s="61" customFormat="1" ht="21.75" customHeight="1">
      <c r="A10" s="148"/>
      <c r="B10" s="158"/>
      <c r="C10" s="154"/>
      <c r="D10" s="155"/>
      <c r="E10" s="154"/>
      <c r="F10" s="154"/>
      <c r="G10" s="155"/>
      <c r="H10" s="156"/>
      <c r="I10" s="157"/>
      <c r="J10" s="169"/>
      <c r="K10" s="154"/>
      <c r="L10" s="155"/>
      <c r="M10" s="161"/>
      <c r="N10" s="154"/>
      <c r="O10" s="155"/>
      <c r="P10" s="155"/>
      <c r="Q10" s="157"/>
      <c r="R10" s="170"/>
      <c r="S10" s="168"/>
      <c r="T10" s="19"/>
      <c r="U10" s="22"/>
      <c r="V10" s="19"/>
      <c r="W10" s="19"/>
      <c r="X10" s="21"/>
      <c r="Y10" s="19"/>
      <c r="Z10" s="22"/>
      <c r="AP10" s="19"/>
      <c r="AQ10" s="19"/>
      <c r="AR10" s="19"/>
      <c r="AS10" s="19"/>
      <c r="AT10" s="19"/>
      <c r="AU10" s="22"/>
      <c r="AV10" s="19"/>
      <c r="AW10" s="21"/>
      <c r="AX10" s="27"/>
      <c r="AY10" s="22"/>
      <c r="AZ10" s="19"/>
      <c r="BA10" s="19"/>
      <c r="BB10" s="19"/>
      <c r="BC10" s="21"/>
      <c r="BD10" s="19"/>
      <c r="BE10" s="22"/>
      <c r="BF10" s="19"/>
      <c r="BG10" s="19"/>
      <c r="BH10" s="19"/>
      <c r="BI10" s="19"/>
      <c r="BJ10" s="19"/>
      <c r="BK10" s="137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</row>
    <row r="11" spans="1:110" s="61" customFormat="1" ht="21.75" customHeight="1">
      <c r="A11" s="148"/>
      <c r="B11" s="158"/>
      <c r="C11" s="161"/>
      <c r="D11" s="161"/>
      <c r="E11" s="161"/>
      <c r="F11" s="161"/>
      <c r="G11" s="162"/>
      <c r="H11" s="162"/>
      <c r="I11" s="162"/>
      <c r="J11" s="169"/>
      <c r="K11" s="161"/>
      <c r="L11" s="161"/>
      <c r="M11" s="161"/>
      <c r="N11" s="161"/>
      <c r="O11" s="162"/>
      <c r="P11" s="162"/>
      <c r="Q11" s="162"/>
      <c r="R11" s="170"/>
      <c r="S11" s="168"/>
      <c r="T11" s="19"/>
      <c r="U11" s="21"/>
      <c r="V11" s="19"/>
      <c r="W11" s="19"/>
      <c r="X11" s="19"/>
      <c r="Y11" s="19"/>
      <c r="Z11" s="21"/>
      <c r="AP11" s="19"/>
      <c r="AQ11" s="19"/>
      <c r="AR11" s="19"/>
      <c r="AS11" s="19"/>
      <c r="AT11" s="19"/>
      <c r="AU11" s="21"/>
      <c r="AV11" s="19"/>
      <c r="AW11" s="19"/>
      <c r="AX11" s="19"/>
      <c r="AY11" s="21"/>
      <c r="AZ11" s="19"/>
      <c r="BA11" s="19"/>
      <c r="BB11" s="19"/>
      <c r="BC11" s="21"/>
      <c r="BD11" s="19"/>
      <c r="BE11" s="21"/>
      <c r="BF11" s="19"/>
      <c r="BG11" s="19"/>
      <c r="BH11" s="19"/>
      <c r="BI11" s="19"/>
      <c r="BJ11" s="19"/>
      <c r="BK11" s="137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</row>
    <row r="12" spans="1:110" s="61" customFormat="1" ht="21.75" customHeight="1">
      <c r="A12" s="148"/>
      <c r="B12" s="158"/>
      <c r="C12" s="161"/>
      <c r="D12" s="161"/>
      <c r="E12" s="161"/>
      <c r="F12" s="161"/>
      <c r="G12" s="162"/>
      <c r="H12" s="162"/>
      <c r="I12" s="162"/>
      <c r="J12" s="169"/>
      <c r="K12" s="161"/>
      <c r="L12" s="161"/>
      <c r="M12" s="161"/>
      <c r="N12" s="161"/>
      <c r="O12" s="162"/>
      <c r="P12" s="162"/>
      <c r="Q12" s="162"/>
      <c r="R12" s="148"/>
      <c r="S12" s="168"/>
      <c r="T12" s="19"/>
      <c r="U12" s="21"/>
      <c r="V12" s="19"/>
      <c r="W12" s="19"/>
      <c r="X12" s="19"/>
      <c r="Y12" s="19"/>
      <c r="Z12" s="21"/>
      <c r="AP12" s="19"/>
      <c r="AQ12" s="19"/>
      <c r="AR12" s="19"/>
      <c r="AS12" s="19"/>
      <c r="AT12" s="19"/>
      <c r="AU12" s="21"/>
      <c r="AV12" s="65"/>
      <c r="AW12" s="65"/>
      <c r="AX12" s="65"/>
      <c r="AY12" s="65"/>
      <c r="AZ12" s="65"/>
      <c r="BA12" s="19"/>
      <c r="BB12" s="19"/>
      <c r="BC12" s="21"/>
      <c r="BD12" s="19"/>
      <c r="BE12" s="21"/>
      <c r="BF12" s="19"/>
      <c r="BG12" s="19"/>
      <c r="BH12" s="19"/>
      <c r="BI12" s="19"/>
      <c r="BJ12" s="19"/>
      <c r="BK12" s="137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</row>
    <row r="13" spans="1:110" s="61" customFormat="1" ht="21.75" customHeight="1">
      <c r="A13" s="148"/>
      <c r="B13" s="171"/>
      <c r="C13" s="171"/>
      <c r="D13" s="171"/>
      <c r="E13" s="171"/>
      <c r="F13" s="171"/>
      <c r="G13" s="172"/>
      <c r="H13" s="172"/>
      <c r="I13" s="172"/>
      <c r="J13" s="171"/>
      <c r="K13" s="171"/>
      <c r="L13" s="171"/>
      <c r="M13" s="171"/>
      <c r="N13" s="171"/>
      <c r="O13" s="172"/>
      <c r="P13" s="172"/>
      <c r="Q13" s="173"/>
      <c r="R13" s="148"/>
      <c r="S13" s="168"/>
      <c r="T13" s="19"/>
      <c r="U13" s="21"/>
      <c r="V13" s="19"/>
      <c r="W13" s="19"/>
      <c r="X13" s="19"/>
      <c r="Y13" s="19"/>
      <c r="Z13" s="21"/>
      <c r="AP13" s="19"/>
      <c r="AQ13" s="19"/>
      <c r="AR13" s="19"/>
      <c r="AS13" s="19"/>
      <c r="AT13" s="19"/>
      <c r="AU13" s="21"/>
      <c r="AV13" s="19"/>
      <c r="AW13" s="19"/>
      <c r="AX13" s="19"/>
      <c r="AY13" s="21"/>
      <c r="AZ13" s="19"/>
      <c r="BA13" s="19"/>
      <c r="BB13" s="19"/>
      <c r="BC13" s="21"/>
      <c r="BD13" s="19"/>
      <c r="BE13" s="21"/>
      <c r="BF13" s="19"/>
      <c r="BG13" s="19"/>
      <c r="BH13" s="19"/>
      <c r="BI13" s="19"/>
      <c r="BJ13" s="19"/>
      <c r="BK13" s="137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</row>
    <row r="14" spans="1:110" s="61" customFormat="1" ht="21.75" customHeight="1">
      <c r="A14" s="148"/>
      <c r="B14" s="171"/>
      <c r="C14" s="171"/>
      <c r="D14" s="171"/>
      <c r="E14" s="171"/>
      <c r="F14" s="171"/>
      <c r="G14" s="174"/>
      <c r="H14" s="174"/>
      <c r="I14" s="174"/>
      <c r="J14" s="171"/>
      <c r="K14" s="171"/>
      <c r="L14" s="171"/>
      <c r="M14" s="171"/>
      <c r="N14" s="171"/>
      <c r="O14" s="174"/>
      <c r="P14" s="174"/>
      <c r="Q14" s="172"/>
      <c r="R14" s="170"/>
      <c r="S14" s="168"/>
      <c r="T14" s="19"/>
      <c r="U14" s="21"/>
      <c r="V14" s="19"/>
      <c r="W14" s="19"/>
      <c r="X14" s="19"/>
      <c r="Y14" s="19"/>
      <c r="Z14" s="21"/>
      <c r="AP14" s="19"/>
      <c r="AQ14" s="19"/>
      <c r="AR14" s="19"/>
      <c r="AS14" s="19"/>
      <c r="AT14" s="19"/>
      <c r="AU14" s="21"/>
      <c r="AV14" s="19"/>
      <c r="AW14" s="19"/>
      <c r="AX14" s="19"/>
      <c r="AY14" s="19"/>
      <c r="AZ14" s="21"/>
      <c r="BA14" s="19"/>
      <c r="BB14" s="19"/>
      <c r="BC14" s="19"/>
      <c r="BD14" s="19"/>
      <c r="BE14" s="21"/>
      <c r="BF14" s="19"/>
      <c r="BG14" s="19"/>
      <c r="BH14" s="19"/>
      <c r="BI14" s="19"/>
      <c r="BJ14" s="19"/>
      <c r="BK14" s="137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</row>
    <row r="15" spans="1:106" s="61" customFormat="1" ht="21.75" customHeight="1">
      <c r="A15" s="148"/>
      <c r="B15" s="171"/>
      <c r="C15" s="149"/>
      <c r="D15" s="149"/>
      <c r="E15" s="149"/>
      <c r="F15" s="149"/>
      <c r="G15" s="149"/>
      <c r="H15" s="149"/>
      <c r="I15" s="175"/>
      <c r="J15" s="171"/>
      <c r="K15" s="149"/>
      <c r="L15" s="149"/>
      <c r="M15" s="149"/>
      <c r="N15" s="149"/>
      <c r="O15" s="149"/>
      <c r="P15" s="149"/>
      <c r="Q15" s="176"/>
      <c r="R15" s="148"/>
      <c r="S15" s="167"/>
      <c r="T15" s="65"/>
      <c r="U15" s="65"/>
      <c r="V15" s="65"/>
      <c r="W15" s="19"/>
      <c r="X15" s="21"/>
      <c r="Y15" s="19"/>
      <c r="Z15" s="22"/>
      <c r="AP15" s="112"/>
      <c r="AQ15" s="112"/>
      <c r="AR15" s="112"/>
      <c r="AS15" s="112"/>
      <c r="AT15" s="112"/>
      <c r="AU15" s="113"/>
      <c r="AV15" s="113"/>
      <c r="AW15" s="112"/>
      <c r="AX15" s="114"/>
      <c r="AY15" s="112"/>
      <c r="AZ15" s="115"/>
      <c r="BA15" s="112"/>
      <c r="BB15" s="112"/>
      <c r="BC15" s="114"/>
      <c r="BD15" s="112"/>
      <c r="BE15" s="115"/>
      <c r="BF15" s="112"/>
      <c r="BG15" s="112"/>
      <c r="BH15" s="112"/>
      <c r="BI15" s="112"/>
      <c r="BJ15" s="112"/>
      <c r="BK15" s="116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</row>
    <row r="16" spans="1:106" s="61" customFormat="1" ht="21.75" customHeight="1">
      <c r="A16" s="148"/>
      <c r="B16" s="148"/>
      <c r="C16" s="148"/>
      <c r="D16" s="148"/>
      <c r="E16" s="149"/>
      <c r="F16" s="148"/>
      <c r="G16" s="148"/>
      <c r="H16" s="148"/>
      <c r="I16" s="148"/>
      <c r="J16" s="148"/>
      <c r="K16" s="146"/>
      <c r="L16" s="146"/>
      <c r="M16" s="146"/>
      <c r="N16" s="146"/>
      <c r="O16" s="146"/>
      <c r="P16" s="146"/>
      <c r="Q16" s="174"/>
      <c r="R16" s="148"/>
      <c r="S16" s="168"/>
      <c r="T16" s="19"/>
      <c r="U16" s="138"/>
      <c r="V16" s="138"/>
      <c r="W16" s="20"/>
      <c r="X16" s="19"/>
      <c r="Y16" s="19"/>
      <c r="Z16" s="21"/>
      <c r="AP16" s="73"/>
      <c r="AQ16" s="73"/>
      <c r="AR16" s="73"/>
      <c r="AS16" s="73"/>
      <c r="AT16" s="73"/>
      <c r="AU16" s="74"/>
      <c r="AV16" s="73"/>
      <c r="AW16" s="73"/>
      <c r="AX16" s="73"/>
      <c r="AY16" s="73"/>
      <c r="AZ16" s="74"/>
      <c r="BA16" s="73"/>
      <c r="BB16" s="73"/>
      <c r="BC16" s="73"/>
      <c r="BD16" s="73"/>
      <c r="BE16" s="74"/>
      <c r="BF16" s="73"/>
      <c r="BG16" s="73"/>
      <c r="BH16" s="73"/>
      <c r="BI16" s="73"/>
      <c r="BJ16" s="73"/>
      <c r="BK16" s="75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</row>
    <row r="17" spans="1:106" s="61" customFormat="1" ht="21.75" customHeight="1">
      <c r="A17" s="148"/>
      <c r="B17" s="153"/>
      <c r="C17" s="154"/>
      <c r="D17" s="155"/>
      <c r="E17" s="154"/>
      <c r="F17" s="154"/>
      <c r="G17" s="155"/>
      <c r="H17" s="156"/>
      <c r="I17" s="157"/>
      <c r="J17" s="158"/>
      <c r="K17" s="154"/>
      <c r="L17" s="155"/>
      <c r="M17" s="154"/>
      <c r="N17" s="154"/>
      <c r="O17" s="155"/>
      <c r="P17" s="156"/>
      <c r="Q17" s="157"/>
      <c r="R17" s="177"/>
      <c r="S17" s="177"/>
      <c r="T17" s="67"/>
      <c r="U17" s="67"/>
      <c r="V17" s="48"/>
      <c r="W17" s="48"/>
      <c r="X17" s="48"/>
      <c r="Y17" s="48"/>
      <c r="Z17" s="25"/>
      <c r="AP17" s="73"/>
      <c r="AQ17" s="73"/>
      <c r="AR17" s="73"/>
      <c r="AS17" s="73"/>
      <c r="AT17" s="73"/>
      <c r="AU17" s="77"/>
      <c r="AV17" s="78"/>
      <c r="AW17" s="78"/>
      <c r="AX17" s="78"/>
      <c r="AY17" s="78"/>
      <c r="AZ17" s="79"/>
      <c r="BA17" s="78"/>
      <c r="BB17" s="78"/>
      <c r="BC17" s="73"/>
      <c r="BD17" s="73"/>
      <c r="BE17" s="74"/>
      <c r="BF17" s="73"/>
      <c r="BG17" s="73"/>
      <c r="BH17" s="73"/>
      <c r="BI17" s="73"/>
      <c r="BJ17" s="73"/>
      <c r="BK17" s="75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s="61" customFormat="1" ht="21.75" customHeight="1">
      <c r="A18" s="148"/>
      <c r="B18" s="158"/>
      <c r="C18" s="161"/>
      <c r="D18" s="161"/>
      <c r="E18" s="161"/>
      <c r="F18" s="161"/>
      <c r="G18" s="162"/>
      <c r="H18" s="162"/>
      <c r="I18" s="162"/>
      <c r="J18" s="158"/>
      <c r="K18" s="161"/>
      <c r="L18" s="161"/>
      <c r="M18" s="161"/>
      <c r="N18" s="161"/>
      <c r="O18" s="162"/>
      <c r="P18" s="162"/>
      <c r="Q18" s="162"/>
      <c r="R18" s="159"/>
      <c r="S18" s="178"/>
      <c r="T18" s="67"/>
      <c r="U18" s="68"/>
      <c r="V18" s="19"/>
      <c r="W18" s="19"/>
      <c r="X18" s="19"/>
      <c r="Y18" s="19"/>
      <c r="Z18" s="21"/>
      <c r="AP18" s="73"/>
      <c r="AQ18" s="73"/>
      <c r="AR18" s="73"/>
      <c r="AS18" s="73"/>
      <c r="AT18" s="73"/>
      <c r="AU18" s="80"/>
      <c r="AV18" s="73"/>
      <c r="AW18" s="73"/>
      <c r="AX18" s="73"/>
      <c r="AY18" s="73"/>
      <c r="AZ18" s="74"/>
      <c r="BA18" s="73"/>
      <c r="BB18" s="73"/>
      <c r="BC18" s="73"/>
      <c r="BD18" s="73"/>
      <c r="BE18" s="74"/>
      <c r="BF18" s="73"/>
      <c r="BG18" s="73"/>
      <c r="BH18" s="73"/>
      <c r="BI18" s="73"/>
      <c r="BJ18" s="73"/>
      <c r="BK18" s="75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</row>
    <row r="19" spans="1:106" s="61" customFormat="1" ht="21.75" customHeight="1">
      <c r="A19" s="148"/>
      <c r="B19" s="158"/>
      <c r="C19" s="161"/>
      <c r="D19" s="161"/>
      <c r="E19" s="161"/>
      <c r="F19" s="161"/>
      <c r="G19" s="162"/>
      <c r="H19" s="162"/>
      <c r="I19" s="162"/>
      <c r="J19" s="158"/>
      <c r="K19" s="161"/>
      <c r="L19" s="161"/>
      <c r="M19" s="161"/>
      <c r="N19" s="161"/>
      <c r="O19" s="162"/>
      <c r="P19" s="162"/>
      <c r="Q19" s="162"/>
      <c r="R19" s="163"/>
      <c r="S19" s="179"/>
      <c r="T19" s="62"/>
      <c r="U19" s="68"/>
      <c r="V19" s="19"/>
      <c r="W19" s="19"/>
      <c r="X19" s="19"/>
      <c r="Y19" s="19"/>
      <c r="Z19" s="21"/>
      <c r="AP19" s="73"/>
      <c r="AQ19" s="73"/>
      <c r="AR19" s="73"/>
      <c r="AS19" s="73"/>
      <c r="AT19" s="73"/>
      <c r="AU19" s="80"/>
      <c r="AV19" s="73"/>
      <c r="AW19" s="73"/>
      <c r="AX19" s="73"/>
      <c r="AY19" s="73"/>
      <c r="AZ19" s="74"/>
      <c r="BA19" s="73"/>
      <c r="BB19" s="73"/>
      <c r="BC19" s="73"/>
      <c r="BD19" s="73"/>
      <c r="BE19" s="74"/>
      <c r="BF19" s="73"/>
      <c r="BG19" s="73"/>
      <c r="BH19" s="73"/>
      <c r="BI19" s="73"/>
      <c r="BJ19" s="73"/>
      <c r="BK19" s="75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s="61" customFormat="1" ht="21.75" customHeight="1">
      <c r="A20" s="148"/>
      <c r="B20" s="158"/>
      <c r="C20" s="165"/>
      <c r="D20" s="155"/>
      <c r="E20" s="165"/>
      <c r="F20" s="154"/>
      <c r="G20" s="155"/>
      <c r="H20" s="155"/>
      <c r="I20" s="155"/>
      <c r="J20" s="158"/>
      <c r="K20" s="165"/>
      <c r="L20" s="155"/>
      <c r="M20" s="165"/>
      <c r="N20" s="154"/>
      <c r="O20" s="155"/>
      <c r="P20" s="155"/>
      <c r="Q20" s="155"/>
      <c r="R20" s="148"/>
      <c r="S20" s="168"/>
      <c r="T20" s="19"/>
      <c r="U20" s="22"/>
      <c r="V20" s="19"/>
      <c r="W20" s="19"/>
      <c r="X20" s="21"/>
      <c r="Y20" s="19"/>
      <c r="Z20" s="22"/>
      <c r="AP20" s="73"/>
      <c r="AQ20" s="73"/>
      <c r="AR20" s="73"/>
      <c r="AS20" s="73"/>
      <c r="AT20" s="73"/>
      <c r="AU20" s="76"/>
      <c r="AV20" s="73"/>
      <c r="AW20" s="73"/>
      <c r="AX20" s="74"/>
      <c r="AY20" s="73"/>
      <c r="AZ20" s="76"/>
      <c r="BA20" s="73"/>
      <c r="BB20" s="73"/>
      <c r="BC20" s="74"/>
      <c r="BD20" s="73"/>
      <c r="BE20" s="76"/>
      <c r="BF20" s="73"/>
      <c r="BG20" s="73"/>
      <c r="BH20" s="73"/>
      <c r="BI20" s="73"/>
      <c r="BJ20" s="73"/>
      <c r="BK20" s="75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1" spans="1:106" s="61" customFormat="1" ht="21.75" customHeight="1">
      <c r="A21" s="148"/>
      <c r="B21" s="158"/>
      <c r="C21" s="165"/>
      <c r="D21" s="155"/>
      <c r="E21" s="165"/>
      <c r="F21" s="155"/>
      <c r="G21" s="155"/>
      <c r="H21" s="155"/>
      <c r="I21" s="155"/>
      <c r="J21" s="158"/>
      <c r="K21" s="165"/>
      <c r="L21" s="155"/>
      <c r="M21" s="165"/>
      <c r="N21" s="155"/>
      <c r="O21" s="155"/>
      <c r="P21" s="155"/>
      <c r="Q21" s="155"/>
      <c r="R21" s="166"/>
      <c r="S21" s="178"/>
      <c r="T21" s="67"/>
      <c r="U21" s="68"/>
      <c r="V21" s="67"/>
      <c r="W21" s="67"/>
      <c r="X21" s="67"/>
      <c r="Y21" s="67"/>
      <c r="Z21" s="21"/>
      <c r="AP21" s="73"/>
      <c r="AQ21" s="73"/>
      <c r="AR21" s="73"/>
      <c r="AS21" s="73"/>
      <c r="AT21" s="73"/>
      <c r="AU21" s="80"/>
      <c r="AV21" s="77"/>
      <c r="AW21" s="77"/>
      <c r="AX21" s="77"/>
      <c r="AY21" s="77"/>
      <c r="AZ21" s="74"/>
      <c r="BA21" s="73"/>
      <c r="BB21" s="73"/>
      <c r="BC21" s="73"/>
      <c r="BD21" s="73"/>
      <c r="BE21" s="74"/>
      <c r="BF21" s="73"/>
      <c r="BG21" s="73"/>
      <c r="BH21" s="73"/>
      <c r="BI21" s="73"/>
      <c r="BJ21" s="73"/>
      <c r="BK21" s="75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</row>
    <row r="22" spans="1:256" s="61" customFormat="1" ht="21.75" customHeight="1">
      <c r="A22" s="148"/>
      <c r="B22" s="158"/>
      <c r="C22" s="154"/>
      <c r="D22" s="155"/>
      <c r="E22" s="154"/>
      <c r="F22" s="154"/>
      <c r="G22" s="155"/>
      <c r="H22" s="156"/>
      <c r="I22" s="157"/>
      <c r="J22" s="169"/>
      <c r="K22" s="154"/>
      <c r="L22" s="155"/>
      <c r="M22" s="161"/>
      <c r="N22" s="154"/>
      <c r="O22" s="155"/>
      <c r="P22" s="155"/>
      <c r="Q22" s="157"/>
      <c r="R22" s="148"/>
      <c r="S22" s="178"/>
      <c r="T22" s="67"/>
      <c r="U22" s="68"/>
      <c r="V22" s="67"/>
      <c r="W22" s="67"/>
      <c r="X22" s="67"/>
      <c r="Y22" s="67"/>
      <c r="Z22" s="21"/>
      <c r="AP22" s="73"/>
      <c r="AQ22" s="73"/>
      <c r="AR22" s="73"/>
      <c r="AS22" s="73"/>
      <c r="AT22" s="73"/>
      <c r="AU22" s="80"/>
      <c r="AV22" s="77"/>
      <c r="AW22" s="77"/>
      <c r="AX22" s="77"/>
      <c r="AY22" s="77"/>
      <c r="AZ22" s="74"/>
      <c r="BA22" s="73"/>
      <c r="BB22" s="73"/>
      <c r="BC22" s="73"/>
      <c r="BD22" s="73"/>
      <c r="BE22" s="74"/>
      <c r="BF22" s="73"/>
      <c r="BG22" s="73"/>
      <c r="BH22" s="73"/>
      <c r="BI22" s="73"/>
      <c r="BJ22" s="73"/>
      <c r="BK22" s="75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IV22" s="61">
        <v>1</v>
      </c>
    </row>
    <row r="23" spans="1:256" s="61" customFormat="1" ht="21.75" customHeight="1">
      <c r="A23" s="148"/>
      <c r="B23" s="203" t="s">
        <v>16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168"/>
      <c r="T23" s="19"/>
      <c r="U23" s="21"/>
      <c r="V23" s="19"/>
      <c r="W23" s="19"/>
      <c r="X23" s="19"/>
      <c r="Y23" s="19"/>
      <c r="Z23" s="21"/>
      <c r="AP23" s="73"/>
      <c r="AQ23" s="73"/>
      <c r="AR23" s="73"/>
      <c r="AS23" s="73"/>
      <c r="AT23" s="73"/>
      <c r="AU23" s="74"/>
      <c r="AV23" s="73"/>
      <c r="AW23" s="73"/>
      <c r="AX23" s="73"/>
      <c r="AY23" s="73"/>
      <c r="AZ23" s="74"/>
      <c r="BA23" s="73"/>
      <c r="BB23" s="73"/>
      <c r="BC23" s="73"/>
      <c r="BD23" s="73"/>
      <c r="BE23" s="74"/>
      <c r="BF23" s="73"/>
      <c r="BG23" s="73"/>
      <c r="BH23" s="73"/>
      <c r="BI23" s="73"/>
      <c r="BJ23" s="73"/>
      <c r="BK23" s="75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IV23" s="61">
        <v>1</v>
      </c>
    </row>
    <row r="24" spans="1:256" s="61" customFormat="1" ht="21.75" customHeight="1">
      <c r="A24" s="148"/>
      <c r="B24" s="158"/>
      <c r="C24" s="161"/>
      <c r="D24" s="161"/>
      <c r="E24" s="161"/>
      <c r="F24" s="161"/>
      <c r="G24" s="162"/>
      <c r="H24" s="162"/>
      <c r="I24" s="162"/>
      <c r="J24" s="169"/>
      <c r="K24" s="161"/>
      <c r="L24" s="161"/>
      <c r="M24" s="161"/>
      <c r="N24" s="161"/>
      <c r="O24" s="162"/>
      <c r="P24" s="162"/>
      <c r="Q24" s="162"/>
      <c r="R24" s="170"/>
      <c r="S24" s="168"/>
      <c r="T24" s="19"/>
      <c r="U24" s="21"/>
      <c r="V24" s="19"/>
      <c r="W24" s="19"/>
      <c r="X24" s="19"/>
      <c r="Y24" s="19"/>
      <c r="Z24" s="21"/>
      <c r="AP24" s="73"/>
      <c r="AQ24" s="73"/>
      <c r="AR24" s="73"/>
      <c r="AS24" s="73"/>
      <c r="AT24" s="73"/>
      <c r="AU24" s="74"/>
      <c r="AV24" s="73"/>
      <c r="AW24" s="73"/>
      <c r="AX24" s="73"/>
      <c r="AY24" s="73"/>
      <c r="AZ24" s="74"/>
      <c r="BA24" s="73"/>
      <c r="BB24" s="73"/>
      <c r="BC24" s="73"/>
      <c r="BD24" s="73"/>
      <c r="BE24" s="74"/>
      <c r="BF24" s="73"/>
      <c r="BG24" s="73"/>
      <c r="BH24" s="73"/>
      <c r="BI24" s="73"/>
      <c r="BJ24" s="73"/>
      <c r="BK24" s="75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IV24" s="61">
        <v>1</v>
      </c>
    </row>
    <row r="25" spans="1:256" s="61" customFormat="1" ht="21.75" customHeight="1">
      <c r="A25" s="148"/>
      <c r="B25" s="171"/>
      <c r="C25" s="171"/>
      <c r="D25" s="171"/>
      <c r="E25" s="171"/>
      <c r="F25" s="171"/>
      <c r="G25" s="180"/>
      <c r="H25" s="180"/>
      <c r="I25" s="180"/>
      <c r="J25" s="171"/>
      <c r="K25" s="171"/>
      <c r="L25" s="171"/>
      <c r="M25" s="171"/>
      <c r="N25" s="171"/>
      <c r="O25" s="180"/>
      <c r="P25" s="180"/>
      <c r="Q25" s="148"/>
      <c r="R25" s="148"/>
      <c r="S25" s="149"/>
      <c r="T25" s="19"/>
      <c r="U25" s="19"/>
      <c r="V25" s="19"/>
      <c r="W25" s="19"/>
      <c r="X25" s="19"/>
      <c r="Y25" s="19"/>
      <c r="Z25" s="19"/>
      <c r="AA25" s="19"/>
      <c r="AB25" s="19"/>
      <c r="AC25" s="21"/>
      <c r="AD25" s="27"/>
      <c r="AE25" s="22"/>
      <c r="AF25" s="19"/>
      <c r="AG25" s="19"/>
      <c r="AH25" s="21"/>
      <c r="AI25" s="27"/>
      <c r="AJ25" s="22"/>
      <c r="AK25" s="19"/>
      <c r="AL25" s="19"/>
      <c r="AM25" s="21"/>
      <c r="AN25" s="27"/>
      <c r="AO25" s="22"/>
      <c r="AP25" s="73"/>
      <c r="AQ25" s="73"/>
      <c r="AR25" s="73"/>
      <c r="AS25" s="74"/>
      <c r="AT25" s="73"/>
      <c r="AU25" s="76"/>
      <c r="AV25" s="73"/>
      <c r="AW25" s="73"/>
      <c r="AX25" s="74"/>
      <c r="AY25" s="73"/>
      <c r="AZ25" s="76"/>
      <c r="BA25" s="73"/>
      <c r="BB25" s="73"/>
      <c r="BC25" s="74"/>
      <c r="BD25" s="73"/>
      <c r="BE25" s="76"/>
      <c r="BF25" s="73"/>
      <c r="BG25" s="73"/>
      <c r="BH25" s="73"/>
      <c r="BI25" s="73"/>
      <c r="BJ25" s="73"/>
      <c r="BK25" s="75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IV25" s="61">
        <v>1</v>
      </c>
    </row>
    <row r="26" spans="1:106" s="61" customFormat="1" ht="21.75" customHeight="1">
      <c r="A26" s="148"/>
      <c r="B26" s="171"/>
      <c r="C26" s="171"/>
      <c r="D26" s="171"/>
      <c r="E26" s="171"/>
      <c r="F26" s="171"/>
      <c r="G26" s="181"/>
      <c r="H26" s="181"/>
      <c r="I26" s="181"/>
      <c r="J26" s="171"/>
      <c r="K26" s="171"/>
      <c r="L26" s="171"/>
      <c r="M26" s="171"/>
      <c r="N26" s="171"/>
      <c r="O26" s="181"/>
      <c r="P26" s="181"/>
      <c r="Q26" s="173"/>
      <c r="R26" s="148"/>
      <c r="S26" s="149"/>
      <c r="T26" s="19"/>
      <c r="U26" s="19"/>
      <c r="V26" s="19"/>
      <c r="W26" s="19"/>
      <c r="X26" s="19"/>
      <c r="Y26" s="19"/>
      <c r="Z26" s="19"/>
      <c r="AA26" s="19"/>
      <c r="AB26" s="19"/>
      <c r="AC26" s="21"/>
      <c r="AD26" s="19"/>
      <c r="AE26" s="21"/>
      <c r="AF26" s="19"/>
      <c r="AG26" s="19"/>
      <c r="AH26" s="19"/>
      <c r="AI26" s="19"/>
      <c r="AJ26" s="21"/>
      <c r="AK26" s="19"/>
      <c r="AL26" s="19"/>
      <c r="AM26" s="19"/>
      <c r="AN26" s="19"/>
      <c r="AO26" s="21"/>
      <c r="AP26" s="73"/>
      <c r="AQ26" s="73"/>
      <c r="AR26" s="73"/>
      <c r="AS26" s="74"/>
      <c r="AT26" s="73"/>
      <c r="AU26" s="74"/>
      <c r="AV26" s="73"/>
      <c r="AW26" s="73"/>
      <c r="AX26" s="73"/>
      <c r="AY26" s="73"/>
      <c r="AZ26" s="74"/>
      <c r="BA26" s="73"/>
      <c r="BB26" s="73"/>
      <c r="BC26" s="73"/>
      <c r="BD26" s="73"/>
      <c r="BE26" s="74"/>
      <c r="BF26" s="73"/>
      <c r="BG26" s="73"/>
      <c r="BH26" s="73"/>
      <c r="BI26" s="73"/>
      <c r="BJ26" s="73"/>
      <c r="BK26" s="75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1:256" s="61" customFormat="1" ht="21.75" customHeight="1">
      <c r="A27" s="148"/>
      <c r="B27" s="182"/>
      <c r="C27" s="149"/>
      <c r="D27" s="149"/>
      <c r="E27" s="149"/>
      <c r="F27" s="149"/>
      <c r="G27" s="149"/>
      <c r="H27" s="149"/>
      <c r="I27" s="183"/>
      <c r="J27" s="182"/>
      <c r="K27" s="149"/>
      <c r="L27" s="149"/>
      <c r="M27" s="149"/>
      <c r="N27" s="149"/>
      <c r="O27" s="149"/>
      <c r="P27" s="149"/>
      <c r="Q27" s="176"/>
      <c r="R27" s="183"/>
      <c r="S27" s="149"/>
      <c r="T27" s="19"/>
      <c r="U27" s="19"/>
      <c r="V27" s="19"/>
      <c r="W27" s="19"/>
      <c r="X27" s="19"/>
      <c r="Y27" s="19"/>
      <c r="Z27" s="19"/>
      <c r="AA27" s="19"/>
      <c r="AB27" s="19"/>
      <c r="AC27" s="21"/>
      <c r="AD27" s="19"/>
      <c r="AE27" s="21"/>
      <c r="AF27" s="19"/>
      <c r="AG27" s="19"/>
      <c r="AH27" s="19"/>
      <c r="AI27" s="19"/>
      <c r="AJ27" s="21"/>
      <c r="AK27" s="19"/>
      <c r="AL27" s="19"/>
      <c r="AM27" s="19"/>
      <c r="AN27" s="19"/>
      <c r="AO27" s="21"/>
      <c r="AP27" s="73"/>
      <c r="AQ27" s="73"/>
      <c r="AR27" s="73"/>
      <c r="AS27" s="74"/>
      <c r="AT27" s="73"/>
      <c r="AU27" s="74"/>
      <c r="AV27" s="73"/>
      <c r="AW27" s="73"/>
      <c r="AX27" s="73"/>
      <c r="AY27" s="73"/>
      <c r="AZ27" s="74"/>
      <c r="BA27" s="73"/>
      <c r="BB27" s="73"/>
      <c r="BC27" s="73"/>
      <c r="BD27" s="73"/>
      <c r="BE27" s="74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IV27" s="61">
        <v>1</v>
      </c>
    </row>
    <row r="28" spans="1:256" s="61" customFormat="1" ht="21.7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81"/>
      <c r="R28" s="166"/>
      <c r="S28" s="149"/>
      <c r="T28" s="19"/>
      <c r="U28" s="19"/>
      <c r="V28" s="19"/>
      <c r="W28" s="19"/>
      <c r="X28" s="19"/>
      <c r="Y28" s="19"/>
      <c r="Z28" s="19"/>
      <c r="AA28" s="19"/>
      <c r="AB28" s="19"/>
      <c r="AC28" s="21"/>
      <c r="AD28" s="19"/>
      <c r="AE28" s="21"/>
      <c r="AF28" s="19"/>
      <c r="AG28" s="19"/>
      <c r="AH28" s="19"/>
      <c r="AI28" s="19"/>
      <c r="AJ28" s="21"/>
      <c r="AK28" s="19"/>
      <c r="AL28" s="19"/>
      <c r="AM28" s="19"/>
      <c r="AN28" s="19"/>
      <c r="AO28" s="21"/>
      <c r="AP28" s="73"/>
      <c r="AQ28" s="73"/>
      <c r="AR28" s="73"/>
      <c r="AS28" s="74"/>
      <c r="AT28" s="73"/>
      <c r="AU28" s="74"/>
      <c r="AV28" s="73"/>
      <c r="AW28" s="73"/>
      <c r="AX28" s="73"/>
      <c r="AY28" s="73"/>
      <c r="AZ28" s="74"/>
      <c r="BA28" s="73"/>
      <c r="BB28" s="73"/>
      <c r="BC28" s="73"/>
      <c r="BD28" s="73"/>
      <c r="BE28" s="74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IV28" s="61">
        <v>1</v>
      </c>
    </row>
    <row r="29" spans="1:256" s="61" customFormat="1" ht="21.75" customHeight="1">
      <c r="A29" s="148"/>
      <c r="B29" s="153"/>
      <c r="C29" s="154"/>
      <c r="D29" s="155"/>
      <c r="E29" s="154"/>
      <c r="F29" s="154"/>
      <c r="G29" s="155"/>
      <c r="H29" s="156"/>
      <c r="I29" s="157"/>
      <c r="J29" s="158"/>
      <c r="K29" s="154"/>
      <c r="L29" s="155"/>
      <c r="M29" s="154"/>
      <c r="N29" s="154"/>
      <c r="O29" s="155"/>
      <c r="P29" s="156"/>
      <c r="Q29" s="157"/>
      <c r="R29" s="148"/>
      <c r="S29" s="149"/>
      <c r="T29" s="19"/>
      <c r="U29" s="19"/>
      <c r="V29" s="19"/>
      <c r="W29" s="19"/>
      <c r="X29" s="19"/>
      <c r="Y29" s="19"/>
      <c r="Z29" s="19"/>
      <c r="AA29" s="19"/>
      <c r="AB29" s="19"/>
      <c r="AC29" s="21"/>
      <c r="AD29" s="19"/>
      <c r="AE29" s="21"/>
      <c r="AF29" s="19"/>
      <c r="AG29" s="19"/>
      <c r="AH29" s="19"/>
      <c r="AI29" s="19"/>
      <c r="AJ29" s="21"/>
      <c r="AK29" s="19"/>
      <c r="AL29" s="19"/>
      <c r="AM29" s="19"/>
      <c r="AN29" s="19"/>
      <c r="AO29" s="21"/>
      <c r="AP29" s="73"/>
      <c r="AQ29" s="73"/>
      <c r="AR29" s="73"/>
      <c r="AS29" s="74"/>
      <c r="AT29" s="73"/>
      <c r="AU29" s="74"/>
      <c r="AV29" s="73"/>
      <c r="AW29" s="73"/>
      <c r="AX29" s="73"/>
      <c r="AY29" s="73"/>
      <c r="AZ29" s="74"/>
      <c r="BA29" s="73"/>
      <c r="BB29" s="73"/>
      <c r="BC29" s="73"/>
      <c r="BD29" s="73"/>
      <c r="BE29" s="74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IV29" s="61">
        <v>1</v>
      </c>
    </row>
    <row r="30" spans="1:106" s="61" customFormat="1" ht="21.75" customHeight="1" thickBot="1">
      <c r="A30" s="148"/>
      <c r="B30" s="158"/>
      <c r="C30" s="161"/>
      <c r="D30" s="161"/>
      <c r="E30" s="161"/>
      <c r="F30" s="161"/>
      <c r="G30" s="23" t="s">
        <v>9</v>
      </c>
      <c r="H30" s="202">
        <f>IF(Ark1!B1=-1,"-1",Ark1!C1)</f>
        <v>0.4</v>
      </c>
      <c r="I30" s="202"/>
      <c r="J30" s="23" t="str">
        <f>Ark1!D1</f>
        <v>x</v>
      </c>
      <c r="K30" s="142" t="str">
        <f>Ark1!E1</f>
        <v>+ </v>
      </c>
      <c r="L30" s="142">
        <f>Ark1!F1</f>
        <v>2</v>
      </c>
      <c r="M30" s="161"/>
      <c r="N30" s="161"/>
      <c r="O30" s="162"/>
      <c r="P30" s="162"/>
      <c r="Q30" s="162"/>
      <c r="R30" s="148"/>
      <c r="S30" s="149"/>
      <c r="T30" s="19"/>
      <c r="U30" s="19"/>
      <c r="V30" s="19"/>
      <c r="W30" s="19"/>
      <c r="X30" s="19"/>
      <c r="Y30" s="19"/>
      <c r="Z30" s="19"/>
      <c r="AA30" s="19"/>
      <c r="AB30" s="19"/>
      <c r="AC30" s="21"/>
      <c r="AD30" s="27"/>
      <c r="AE30" s="22"/>
      <c r="AF30" s="19"/>
      <c r="AG30" s="19"/>
      <c r="AH30" s="21"/>
      <c r="AI30" s="28"/>
      <c r="AJ30" s="28"/>
      <c r="AK30" s="28"/>
      <c r="AL30" s="28"/>
      <c r="AM30" s="28"/>
      <c r="AN30" s="28"/>
      <c r="AO30" s="28"/>
      <c r="AP30" s="81"/>
      <c r="AQ30" s="81"/>
      <c r="AR30" s="81"/>
      <c r="AS30" s="81"/>
      <c r="AT30" s="81"/>
      <c r="AU30" s="81"/>
      <c r="AV30" s="73"/>
      <c r="AW30" s="73"/>
      <c r="AX30" s="74"/>
      <c r="AY30" s="73"/>
      <c r="AZ30" s="76"/>
      <c r="BA30" s="73"/>
      <c r="BB30" s="73"/>
      <c r="BC30" s="74"/>
      <c r="BD30" s="73"/>
      <c r="BE30" s="76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</row>
    <row r="31" spans="1:106" s="61" customFormat="1" ht="21.75" customHeight="1" thickTop="1">
      <c r="A31" s="148"/>
      <c r="B31" s="158"/>
      <c r="C31" s="161"/>
      <c r="D31" s="161"/>
      <c r="E31" s="152"/>
      <c r="F31" s="152"/>
      <c r="G31" s="152"/>
      <c r="H31" s="152"/>
      <c r="I31" s="152"/>
      <c r="J31" s="152"/>
      <c r="K31" s="161"/>
      <c r="L31" s="161"/>
      <c r="M31" s="161"/>
      <c r="N31" s="161"/>
      <c r="O31" s="162"/>
      <c r="P31" s="162"/>
      <c r="Q31" s="162"/>
      <c r="R31" s="159"/>
      <c r="S31" s="14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9"/>
      <c r="AE31" s="30"/>
      <c r="AF31" s="29"/>
      <c r="AG31" s="29"/>
      <c r="AH31" s="31"/>
      <c r="AI31" s="32"/>
      <c r="AJ31" s="33"/>
      <c r="AK31" s="33"/>
      <c r="AL31" s="33"/>
      <c r="AM31" s="33"/>
      <c r="AN31" s="33"/>
      <c r="AO31" s="33"/>
      <c r="AP31" s="82"/>
      <c r="AQ31" s="82"/>
      <c r="AR31" s="82"/>
      <c r="AS31" s="82"/>
      <c r="AT31" s="82"/>
      <c r="AU31" s="83"/>
      <c r="AV31" s="84"/>
      <c r="AW31" s="85"/>
      <c r="AX31" s="73"/>
      <c r="AY31" s="73"/>
      <c r="AZ31" s="74"/>
      <c r="BA31" s="73"/>
      <c r="BB31" s="73"/>
      <c r="BC31" s="73"/>
      <c r="BD31" s="73"/>
      <c r="BE31" s="74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</row>
    <row r="32" spans="1:106" s="61" customFormat="1" ht="21.75" customHeight="1">
      <c r="A32" s="148"/>
      <c r="B32" s="158"/>
      <c r="C32" s="165"/>
      <c r="D32" s="155"/>
      <c r="E32" s="165"/>
      <c r="F32" s="154"/>
      <c r="G32" s="155"/>
      <c r="H32" s="155"/>
      <c r="I32" s="155"/>
      <c r="J32" s="158"/>
      <c r="K32" s="165"/>
      <c r="L32" s="155"/>
      <c r="M32" s="165"/>
      <c r="N32" s="154"/>
      <c r="O32" s="155"/>
      <c r="P32" s="155"/>
      <c r="Q32" s="155"/>
      <c r="R32" s="163"/>
      <c r="S32" s="149"/>
      <c r="T32" s="19"/>
      <c r="U32" s="19"/>
      <c r="V32" s="19"/>
      <c r="W32" s="19"/>
      <c r="X32" s="19"/>
      <c r="Y32" s="19"/>
      <c r="Z32" s="19"/>
      <c r="AA32" s="19"/>
      <c r="AB32" s="19"/>
      <c r="AC32" s="34"/>
      <c r="AD32" s="34"/>
      <c r="AE32" s="34"/>
      <c r="AF32" s="34"/>
      <c r="AG32" s="31"/>
      <c r="AH32" s="35"/>
      <c r="AI32" s="36"/>
      <c r="AJ32" s="37"/>
      <c r="AK32" s="37"/>
      <c r="AL32" s="37"/>
      <c r="AM32" s="37"/>
      <c r="AN32" s="37"/>
      <c r="AO32" s="37"/>
      <c r="AP32" s="86"/>
      <c r="AQ32" s="87"/>
      <c r="AR32" s="87"/>
      <c r="AS32" s="87"/>
      <c r="AT32" s="87"/>
      <c r="AU32" s="87"/>
      <c r="AV32" s="88"/>
      <c r="AW32" s="89"/>
      <c r="AX32" s="73"/>
      <c r="AY32" s="73"/>
      <c r="AZ32" s="74"/>
      <c r="BA32" s="73"/>
      <c r="BB32" s="73"/>
      <c r="BC32" s="73"/>
      <c r="BD32" s="73"/>
      <c r="BE32" s="74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</row>
    <row r="33" spans="1:106" s="61" customFormat="1" ht="21.75" customHeight="1">
      <c r="A33" s="148"/>
      <c r="B33" s="158"/>
      <c r="C33" s="165"/>
      <c r="D33" s="155"/>
      <c r="E33" s="165"/>
      <c r="F33" s="155"/>
      <c r="G33" s="155"/>
      <c r="H33" s="155"/>
      <c r="I33" s="155"/>
      <c r="J33" s="158"/>
      <c r="K33" s="165"/>
      <c r="L33" s="155"/>
      <c r="M33" s="165"/>
      <c r="N33" s="155"/>
      <c r="O33" s="155"/>
      <c r="P33" s="155"/>
      <c r="Q33" s="155"/>
      <c r="R33" s="148"/>
      <c r="S33" s="149"/>
      <c r="T33" s="19"/>
      <c r="U33" s="19"/>
      <c r="V33" s="19"/>
      <c r="W33" s="19"/>
      <c r="X33" s="19"/>
      <c r="Y33" s="19"/>
      <c r="Z33" s="19"/>
      <c r="AA33" s="19"/>
      <c r="AB33" s="19"/>
      <c r="AC33" s="34"/>
      <c r="AD33" s="34"/>
      <c r="AE33" s="34"/>
      <c r="AF33" s="34"/>
      <c r="AG33" s="38"/>
      <c r="AH33" s="35"/>
      <c r="AI33" s="36"/>
      <c r="AJ33" s="37"/>
      <c r="AK33" s="37"/>
      <c r="AL33" s="37"/>
      <c r="AM33" s="37"/>
      <c r="AN33" s="37"/>
      <c r="AO33" s="37"/>
      <c r="AP33" s="86"/>
      <c r="AQ33" s="87"/>
      <c r="AR33" s="87"/>
      <c r="AS33" s="87"/>
      <c r="AT33" s="87"/>
      <c r="AU33" s="87"/>
      <c r="AV33" s="88"/>
      <c r="AW33" s="89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</row>
    <row r="34" spans="1:106" s="61" customFormat="1" ht="21.75" customHeight="1">
      <c r="A34" s="148"/>
      <c r="B34" s="158"/>
      <c r="C34" s="154"/>
      <c r="D34" s="155"/>
      <c r="E34" s="154"/>
      <c r="F34" s="154"/>
      <c r="G34" s="155"/>
      <c r="H34" s="156"/>
      <c r="I34" s="157"/>
      <c r="J34" s="169"/>
      <c r="K34" s="154"/>
      <c r="L34" s="155"/>
      <c r="M34" s="161"/>
      <c r="N34" s="154"/>
      <c r="O34" s="155"/>
      <c r="P34" s="155"/>
      <c r="Q34" s="157"/>
      <c r="R34" s="166"/>
      <c r="S34" s="149"/>
      <c r="T34" s="19"/>
      <c r="U34" s="19"/>
      <c r="V34" s="19"/>
      <c r="W34" s="19"/>
      <c r="X34" s="19"/>
      <c r="Y34" s="19"/>
      <c r="Z34" s="19"/>
      <c r="AA34" s="19"/>
      <c r="AB34" s="19"/>
      <c r="AC34" s="39"/>
      <c r="AD34" s="39"/>
      <c r="AE34" s="40"/>
      <c r="AF34" s="41"/>
      <c r="AG34" s="38"/>
      <c r="AH34" s="35"/>
      <c r="AI34" s="42"/>
      <c r="AJ34" s="37"/>
      <c r="AK34" s="37"/>
      <c r="AL34" s="37"/>
      <c r="AM34" s="37"/>
      <c r="AN34" s="37"/>
      <c r="AO34" s="37"/>
      <c r="AP34" s="86"/>
      <c r="AQ34" s="87"/>
      <c r="AR34" s="87"/>
      <c r="AS34" s="87"/>
      <c r="AT34" s="87"/>
      <c r="AU34" s="87"/>
      <c r="AV34" s="90"/>
      <c r="AW34" s="89"/>
      <c r="AX34" s="74"/>
      <c r="AY34" s="73"/>
      <c r="AZ34" s="76"/>
      <c r="BA34" s="73"/>
      <c r="BB34" s="73"/>
      <c r="BC34" s="74"/>
      <c r="BD34" s="73"/>
      <c r="BE34" s="76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</row>
    <row r="35" spans="1:106" s="61" customFormat="1" ht="21.75" customHeight="1">
      <c r="A35" s="148"/>
      <c r="B35" s="158"/>
      <c r="C35" s="161"/>
      <c r="D35" s="161"/>
      <c r="E35" s="161"/>
      <c r="F35" s="161"/>
      <c r="G35" s="162"/>
      <c r="H35" s="162"/>
      <c r="I35" s="162"/>
      <c r="J35" s="169"/>
      <c r="K35" s="161"/>
      <c r="L35" s="161"/>
      <c r="M35" s="161"/>
      <c r="N35" s="161"/>
      <c r="O35" s="162"/>
      <c r="P35" s="162"/>
      <c r="Q35" s="162"/>
      <c r="R35" s="148"/>
      <c r="S35" s="149"/>
      <c r="T35" s="19"/>
      <c r="U35" s="19"/>
      <c r="V35" s="19"/>
      <c r="W35" s="19"/>
      <c r="X35" s="19"/>
      <c r="Y35" s="19"/>
      <c r="Z35" s="19"/>
      <c r="AA35" s="19"/>
      <c r="AB35" s="19"/>
      <c r="AC35" s="39"/>
      <c r="AD35" s="39"/>
      <c r="AE35" s="40"/>
      <c r="AF35" s="43"/>
      <c r="AG35" s="44"/>
      <c r="AH35" s="35"/>
      <c r="AI35" s="36"/>
      <c r="AJ35" s="37"/>
      <c r="AK35" s="37"/>
      <c r="AL35" s="37"/>
      <c r="AM35" s="37"/>
      <c r="AN35" s="37"/>
      <c r="AO35" s="37"/>
      <c r="AP35" s="91"/>
      <c r="AQ35" s="86"/>
      <c r="AR35" s="87"/>
      <c r="AS35" s="92"/>
      <c r="AT35" s="92"/>
      <c r="AU35" s="92"/>
      <c r="AV35" s="90"/>
      <c r="AW35" s="89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</row>
    <row r="36" spans="1:106" s="61" customFormat="1" ht="21.75" customHeight="1">
      <c r="A36" s="148"/>
      <c r="B36" s="158"/>
      <c r="C36" s="161"/>
      <c r="D36" s="161"/>
      <c r="E36" s="161"/>
      <c r="F36" s="161"/>
      <c r="G36" s="162"/>
      <c r="H36" s="162"/>
      <c r="I36" s="162"/>
      <c r="J36" s="169"/>
      <c r="K36" s="161"/>
      <c r="L36" s="161"/>
      <c r="M36" s="161"/>
      <c r="N36" s="161"/>
      <c r="O36" s="162"/>
      <c r="P36" s="162"/>
      <c r="Q36" s="162"/>
      <c r="R36" s="170"/>
      <c r="S36" s="14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34"/>
      <c r="AO36" s="34"/>
      <c r="AP36" s="93"/>
      <c r="AQ36" s="93"/>
      <c r="AR36" s="85"/>
      <c r="AS36" s="85"/>
      <c r="AT36" s="85"/>
      <c r="AU36" s="85"/>
      <c r="AV36" s="85"/>
      <c r="AW36" s="85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</row>
    <row r="37" spans="1:106" s="61" customFormat="1" ht="21.75" customHeight="1">
      <c r="A37" s="148"/>
      <c r="B37" s="171"/>
      <c r="C37" s="171"/>
      <c r="D37" s="171"/>
      <c r="E37" s="171"/>
      <c r="F37" s="171"/>
      <c r="G37" s="180"/>
      <c r="H37" s="180"/>
      <c r="I37" s="180"/>
      <c r="J37" s="171"/>
      <c r="K37" s="171"/>
      <c r="L37" s="171"/>
      <c r="M37" s="171"/>
      <c r="N37" s="171"/>
      <c r="O37" s="180"/>
      <c r="P37" s="180"/>
      <c r="Q37" s="148"/>
      <c r="R37" s="170"/>
      <c r="S37" s="14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4"/>
      <c r="AO37" s="34"/>
      <c r="AP37" s="93"/>
      <c r="AQ37" s="93"/>
      <c r="AR37" s="85"/>
      <c r="AS37" s="85"/>
      <c r="AT37" s="85"/>
      <c r="AU37" s="85"/>
      <c r="AV37" s="85"/>
      <c r="AW37" s="85"/>
      <c r="AX37" s="73"/>
      <c r="AY37" s="73"/>
      <c r="AZ37" s="74"/>
      <c r="BA37" s="73"/>
      <c r="BB37" s="73"/>
      <c r="BC37" s="73"/>
      <c r="BD37" s="73"/>
      <c r="BE37" s="74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</row>
    <row r="38" spans="1:106" s="61" customFormat="1" ht="21.75" customHeight="1">
      <c r="A38" s="148"/>
      <c r="B38" s="182"/>
      <c r="C38" s="149"/>
      <c r="D38" s="149"/>
      <c r="E38" s="149"/>
      <c r="F38" s="149"/>
      <c r="G38" s="152"/>
      <c r="H38" s="152"/>
      <c r="I38" s="152"/>
      <c r="J38" s="152"/>
      <c r="K38" s="152"/>
      <c r="L38" s="152"/>
      <c r="M38" s="149"/>
      <c r="N38" s="149"/>
      <c r="O38" s="149"/>
      <c r="P38" s="149"/>
      <c r="Q38" s="183"/>
      <c r="R38" s="171"/>
      <c r="S38" s="14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4"/>
      <c r="AO38" s="34"/>
      <c r="AP38" s="93"/>
      <c r="AQ38" s="93"/>
      <c r="AR38" s="85"/>
      <c r="AS38" s="85"/>
      <c r="AT38" s="85"/>
      <c r="AU38" s="85"/>
      <c r="AV38" s="85"/>
      <c r="AW38" s="85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</row>
    <row r="39" spans="1:106" s="61" customFormat="1" ht="21.75" customHeight="1">
      <c r="A39" s="152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4"/>
      <c r="AO39" s="34"/>
      <c r="AP39" s="93"/>
      <c r="AQ39" s="93"/>
      <c r="AR39" s="85"/>
      <c r="AS39" s="85"/>
      <c r="AT39" s="85"/>
      <c r="AU39" s="85"/>
      <c r="AV39" s="85"/>
      <c r="AW39" s="85"/>
      <c r="AX39" s="74"/>
      <c r="AY39" s="73"/>
      <c r="AZ39" s="76"/>
      <c r="BA39" s="73"/>
      <c r="BB39" s="73"/>
      <c r="BC39" s="74"/>
      <c r="BD39" s="73"/>
      <c r="BE39" s="76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</row>
    <row r="40" spans="1:106" s="61" customFormat="1" ht="21.7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4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5"/>
      <c r="AF40" s="19"/>
      <c r="AG40" s="19"/>
      <c r="AH40" s="19"/>
      <c r="AI40" s="19"/>
      <c r="AJ40" s="19"/>
      <c r="AK40" s="19"/>
      <c r="AL40" s="19"/>
      <c r="AM40" s="19"/>
      <c r="AN40" s="34"/>
      <c r="AO40" s="34"/>
      <c r="AP40" s="93"/>
      <c r="AQ40" s="93"/>
      <c r="AR40" s="85"/>
      <c r="AS40" s="85"/>
      <c r="AT40" s="85"/>
      <c r="AU40" s="85"/>
      <c r="AV40" s="85"/>
      <c r="AW40" s="85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</row>
    <row r="41" spans="1:106" s="61" customFormat="1" ht="21.75" customHeight="1">
      <c r="A41" s="148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6"/>
      <c r="S41" s="14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45"/>
      <c r="AF41" s="19"/>
      <c r="AG41" s="19"/>
      <c r="AH41" s="19"/>
      <c r="AI41" s="19"/>
      <c r="AJ41" s="45"/>
      <c r="AK41" s="19"/>
      <c r="AL41" s="19"/>
      <c r="AM41" s="19"/>
      <c r="AN41" s="34"/>
      <c r="AO41" s="34"/>
      <c r="AP41" s="93"/>
      <c r="AQ41" s="93"/>
      <c r="AR41" s="85"/>
      <c r="AS41" s="85"/>
      <c r="AT41" s="85"/>
      <c r="AU41" s="85"/>
      <c r="AV41" s="85"/>
      <c r="AW41" s="85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</row>
    <row r="42" spans="1:106" s="61" customFormat="1" ht="21.75" customHeight="1">
      <c r="A42" s="148"/>
      <c r="B42" s="153"/>
      <c r="C42" s="154"/>
      <c r="D42" s="155"/>
      <c r="E42" s="154"/>
      <c r="F42" s="154"/>
      <c r="G42" s="155"/>
      <c r="H42" s="156"/>
      <c r="I42" s="157"/>
      <c r="J42" s="158"/>
      <c r="K42" s="154"/>
      <c r="L42" s="155"/>
      <c r="M42" s="154"/>
      <c r="N42" s="154"/>
      <c r="O42" s="155"/>
      <c r="P42" s="156"/>
      <c r="Q42" s="157"/>
      <c r="R42" s="159"/>
      <c r="S42" s="14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45"/>
      <c r="AF42" s="19"/>
      <c r="AG42" s="19"/>
      <c r="AH42" s="19"/>
      <c r="AI42" s="19"/>
      <c r="AJ42" s="45"/>
      <c r="AK42" s="19"/>
      <c r="AL42" s="19"/>
      <c r="AM42" s="19"/>
      <c r="AN42" s="34"/>
      <c r="AO42" s="34"/>
      <c r="AP42" s="93"/>
      <c r="AQ42" s="93"/>
      <c r="AR42" s="85"/>
      <c r="AS42" s="85"/>
      <c r="AT42" s="85"/>
      <c r="AU42" s="85"/>
      <c r="AV42" s="85"/>
      <c r="AW42" s="85"/>
      <c r="AX42" s="73"/>
      <c r="AY42" s="73"/>
      <c r="AZ42" s="74"/>
      <c r="BA42" s="73"/>
      <c r="BB42" s="73"/>
      <c r="BC42" s="73"/>
      <c r="BD42" s="73"/>
      <c r="BE42" s="74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</row>
    <row r="43" spans="1:106" s="61" customFormat="1" ht="21.75" customHeight="1">
      <c r="A43" s="148"/>
      <c r="B43" s="158"/>
      <c r="C43" s="161"/>
      <c r="D43" s="161"/>
      <c r="E43" s="161"/>
      <c r="F43" s="161"/>
      <c r="G43" s="162"/>
      <c r="H43" s="162"/>
      <c r="I43" s="162"/>
      <c r="J43" s="158"/>
      <c r="K43" s="161"/>
      <c r="L43" s="161"/>
      <c r="M43" s="161"/>
      <c r="N43" s="161"/>
      <c r="O43" s="162"/>
      <c r="P43" s="162"/>
      <c r="Q43" s="162"/>
      <c r="R43" s="163"/>
      <c r="S43" s="149"/>
      <c r="T43" s="19"/>
      <c r="U43" s="19"/>
      <c r="V43" s="19"/>
      <c r="W43" s="19"/>
      <c r="X43" s="19"/>
      <c r="Y43" s="19"/>
      <c r="Z43" s="19"/>
      <c r="AA43" s="19"/>
      <c r="AB43" s="19"/>
      <c r="AC43" s="34"/>
      <c r="AD43" s="34"/>
      <c r="AE43" s="45"/>
      <c r="AF43" s="19"/>
      <c r="AG43" s="34"/>
      <c r="AH43" s="34"/>
      <c r="AI43" s="34"/>
      <c r="AJ43" s="45"/>
      <c r="AK43" s="19"/>
      <c r="AL43" s="34"/>
      <c r="AM43" s="34"/>
      <c r="AN43" s="34"/>
      <c r="AO43" s="34"/>
      <c r="AP43" s="93"/>
      <c r="AQ43" s="93"/>
      <c r="AR43" s="85"/>
      <c r="AS43" s="85"/>
      <c r="AT43" s="85"/>
      <c r="AU43" s="85"/>
      <c r="AV43" s="85"/>
      <c r="AW43" s="85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</row>
    <row r="44" spans="1:106" s="61" customFormat="1" ht="21.75" customHeight="1">
      <c r="A44" s="148"/>
      <c r="B44" s="158"/>
      <c r="C44" s="161"/>
      <c r="D44" s="161"/>
      <c r="E44" s="161"/>
      <c r="F44" s="161"/>
      <c r="G44" s="162"/>
      <c r="H44" s="162"/>
      <c r="I44" s="162"/>
      <c r="J44" s="158"/>
      <c r="K44" s="161"/>
      <c r="L44" s="161"/>
      <c r="M44" s="161"/>
      <c r="N44" s="161"/>
      <c r="O44" s="162"/>
      <c r="P44" s="162"/>
      <c r="Q44" s="162"/>
      <c r="R44" s="148"/>
      <c r="S44" s="149"/>
      <c r="T44" s="19"/>
      <c r="U44" s="19"/>
      <c r="V44" s="19"/>
      <c r="W44" s="19"/>
      <c r="X44" s="19"/>
      <c r="Y44" s="19"/>
      <c r="Z44" s="19"/>
      <c r="AA44" s="19"/>
      <c r="AB44" s="19"/>
      <c r="AC44" s="46"/>
      <c r="AD44" s="47"/>
      <c r="AE44" s="45"/>
      <c r="AF44" s="19"/>
      <c r="AG44" s="34"/>
      <c r="AH44" s="46"/>
      <c r="AI44" s="47"/>
      <c r="AJ44" s="45"/>
      <c r="AK44" s="19"/>
      <c r="AL44" s="34"/>
      <c r="AM44" s="34"/>
      <c r="AN44" s="34"/>
      <c r="AO44" s="34"/>
      <c r="AP44" s="93"/>
      <c r="AQ44" s="93"/>
      <c r="AR44" s="85"/>
      <c r="AS44" s="85"/>
      <c r="AT44" s="85"/>
      <c r="AU44" s="85"/>
      <c r="AV44" s="85"/>
      <c r="AW44" s="85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</row>
    <row r="45" spans="1:106" s="61" customFormat="1" ht="21.75" customHeight="1">
      <c r="A45" s="148"/>
      <c r="B45" s="158"/>
      <c r="C45" s="165"/>
      <c r="D45" s="155"/>
      <c r="E45" s="165"/>
      <c r="F45" s="154"/>
      <c r="G45" s="155"/>
      <c r="H45" s="155"/>
      <c r="I45" s="155"/>
      <c r="J45" s="158"/>
      <c r="K45" s="165"/>
      <c r="L45" s="155"/>
      <c r="M45" s="165"/>
      <c r="N45" s="154"/>
      <c r="O45" s="155"/>
      <c r="P45" s="155"/>
      <c r="Q45" s="155"/>
      <c r="R45" s="166"/>
      <c r="S45" s="149"/>
      <c r="T45" s="19"/>
      <c r="U45" s="19"/>
      <c r="V45" s="19"/>
      <c r="W45" s="19"/>
      <c r="X45" s="19"/>
      <c r="Y45" s="19"/>
      <c r="Z45" s="19"/>
      <c r="AA45" s="19"/>
      <c r="AB45" s="19"/>
      <c r="AC45" s="48"/>
      <c r="AD45" s="34"/>
      <c r="AE45" s="45"/>
      <c r="AF45" s="19"/>
      <c r="AG45" s="34"/>
      <c r="AH45" s="34"/>
      <c r="AI45" s="34"/>
      <c r="AJ45" s="45"/>
      <c r="AK45" s="19"/>
      <c r="AL45" s="34"/>
      <c r="AM45" s="34"/>
      <c r="AN45" s="34"/>
      <c r="AO45" s="34"/>
      <c r="AP45" s="93"/>
      <c r="AQ45" s="93"/>
      <c r="AR45" s="85"/>
      <c r="AS45" s="85"/>
      <c r="AT45" s="85"/>
      <c r="AU45" s="85"/>
      <c r="AV45" s="85"/>
      <c r="AW45" s="85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</row>
    <row r="46" spans="1:106" s="61" customFormat="1" ht="21.75" customHeight="1">
      <c r="A46" s="148"/>
      <c r="B46" s="158"/>
      <c r="C46" s="165"/>
      <c r="D46" s="155"/>
      <c r="E46" s="165"/>
      <c r="F46" s="155"/>
      <c r="G46" s="155"/>
      <c r="H46" s="155"/>
      <c r="I46" s="155"/>
      <c r="J46" s="158"/>
      <c r="K46" s="165"/>
      <c r="L46" s="155"/>
      <c r="M46" s="165"/>
      <c r="N46" s="155"/>
      <c r="O46" s="155"/>
      <c r="P46" s="155"/>
      <c r="Q46" s="155"/>
      <c r="R46" s="148"/>
      <c r="S46" s="149"/>
      <c r="T46" s="19"/>
      <c r="U46" s="19"/>
      <c r="V46" s="19"/>
      <c r="W46" s="19"/>
      <c r="X46" s="19"/>
      <c r="Y46" s="19"/>
      <c r="Z46" s="19"/>
      <c r="AA46" s="19"/>
      <c r="AB46" s="19"/>
      <c r="AC46" s="34"/>
      <c r="AD46" s="34"/>
      <c r="AE46" s="45"/>
      <c r="AF46" s="19"/>
      <c r="AG46" s="34"/>
      <c r="AH46" s="34"/>
      <c r="AI46" s="34"/>
      <c r="AJ46" s="45"/>
      <c r="AK46" s="19"/>
      <c r="AL46" s="34"/>
      <c r="AM46" s="34"/>
      <c r="AN46" s="34"/>
      <c r="AO46" s="34"/>
      <c r="AP46" s="93"/>
      <c r="AQ46" s="93"/>
      <c r="AR46" s="85"/>
      <c r="AS46" s="85"/>
      <c r="AT46" s="85"/>
      <c r="AU46" s="85"/>
      <c r="AV46" s="85"/>
      <c r="AW46" s="85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</row>
    <row r="47" spans="1:106" s="61" customFormat="1" ht="21.75" customHeight="1">
      <c r="A47" s="148"/>
      <c r="B47" s="158"/>
      <c r="C47" s="154"/>
      <c r="D47" s="155"/>
      <c r="E47" s="154"/>
      <c r="F47" s="154"/>
      <c r="G47" s="155"/>
      <c r="H47" s="156"/>
      <c r="I47" s="157"/>
      <c r="J47" s="169"/>
      <c r="K47" s="154"/>
      <c r="L47" s="155"/>
      <c r="M47" s="161"/>
      <c r="N47" s="154"/>
      <c r="O47" s="155"/>
      <c r="P47" s="155"/>
      <c r="Q47" s="157"/>
      <c r="R47" s="170"/>
      <c r="S47" s="149"/>
      <c r="T47" s="19"/>
      <c r="U47" s="19"/>
      <c r="V47" s="19"/>
      <c r="W47" s="19"/>
      <c r="X47" s="19"/>
      <c r="Y47" s="19"/>
      <c r="Z47" s="19"/>
      <c r="AA47" s="19"/>
      <c r="AB47" s="19"/>
      <c r="AC47" s="34"/>
      <c r="AD47" s="34"/>
      <c r="AE47" s="45"/>
      <c r="AF47" s="19"/>
      <c r="AG47" s="34"/>
      <c r="AH47" s="34"/>
      <c r="AI47" s="34"/>
      <c r="AJ47" s="45"/>
      <c r="AK47" s="19"/>
      <c r="AL47" s="34"/>
      <c r="AM47" s="34"/>
      <c r="AN47" s="34"/>
      <c r="AO47" s="34"/>
      <c r="AP47" s="93"/>
      <c r="AQ47" s="93"/>
      <c r="AR47" s="85"/>
      <c r="AS47" s="85"/>
      <c r="AT47" s="85"/>
      <c r="AU47" s="85"/>
      <c r="AV47" s="85"/>
      <c r="AW47" s="85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</row>
    <row r="48" spans="1:106" s="61" customFormat="1" ht="21.75" customHeight="1">
      <c r="A48" s="148"/>
      <c r="B48" s="158"/>
      <c r="C48" s="161"/>
      <c r="D48" s="161"/>
      <c r="E48" s="161"/>
      <c r="F48" s="161"/>
      <c r="G48" s="162"/>
      <c r="H48" s="162"/>
      <c r="I48" s="162"/>
      <c r="J48" s="169"/>
      <c r="K48" s="161"/>
      <c r="L48" s="161"/>
      <c r="M48" s="161"/>
      <c r="N48" s="161"/>
      <c r="O48" s="162"/>
      <c r="P48" s="162"/>
      <c r="Q48" s="162"/>
      <c r="R48" s="170"/>
      <c r="S48" s="149"/>
      <c r="T48" s="19"/>
      <c r="U48" s="19"/>
      <c r="V48" s="19"/>
      <c r="W48" s="19"/>
      <c r="X48" s="19"/>
      <c r="Y48" s="19"/>
      <c r="Z48" s="19"/>
      <c r="AA48" s="19"/>
      <c r="AB48" s="19"/>
      <c r="AC48" s="34"/>
      <c r="AD48" s="34"/>
      <c r="AE48" s="45"/>
      <c r="AF48" s="19"/>
      <c r="AG48" s="34"/>
      <c r="AH48" s="34"/>
      <c r="AI48" s="34"/>
      <c r="AJ48" s="45"/>
      <c r="AK48" s="19"/>
      <c r="AL48" s="34"/>
      <c r="AM48" s="34"/>
      <c r="AN48" s="34"/>
      <c r="AO48" s="34"/>
      <c r="AP48" s="93"/>
      <c r="AQ48" s="93"/>
      <c r="AR48" s="85"/>
      <c r="AS48" s="85"/>
      <c r="AT48" s="85"/>
      <c r="AU48" s="85"/>
      <c r="AV48" s="85"/>
      <c r="AW48" s="85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</row>
    <row r="49" spans="1:106" s="61" customFormat="1" ht="21.75" customHeight="1">
      <c r="A49" s="148"/>
      <c r="B49" s="158"/>
      <c r="C49" s="161"/>
      <c r="D49" s="161"/>
      <c r="E49" s="161"/>
      <c r="F49" s="161"/>
      <c r="G49" s="162"/>
      <c r="H49" s="162"/>
      <c r="I49" s="162"/>
      <c r="J49" s="169"/>
      <c r="K49" s="161"/>
      <c r="L49" s="161"/>
      <c r="M49" s="161"/>
      <c r="N49" s="161"/>
      <c r="O49" s="162"/>
      <c r="P49" s="162"/>
      <c r="Q49" s="162"/>
      <c r="R49" s="148"/>
      <c r="S49" s="149"/>
      <c r="T49" s="19"/>
      <c r="U49" s="19"/>
      <c r="V49" s="19"/>
      <c r="W49" s="19"/>
      <c r="X49" s="19"/>
      <c r="Y49" s="19"/>
      <c r="Z49" s="19"/>
      <c r="AA49" s="19"/>
      <c r="AB49" s="19"/>
      <c r="AC49" s="34"/>
      <c r="AD49" s="34"/>
      <c r="AE49" s="45"/>
      <c r="AF49" s="34"/>
      <c r="AG49" s="34"/>
      <c r="AH49" s="34"/>
      <c r="AI49" s="34"/>
      <c r="AJ49" s="45"/>
      <c r="AK49" s="34"/>
      <c r="AL49" s="34"/>
      <c r="AM49" s="34"/>
      <c r="AN49" s="34"/>
      <c r="AO49" s="34"/>
      <c r="AP49" s="93"/>
      <c r="AQ49" s="93"/>
      <c r="AR49" s="85"/>
      <c r="AS49" s="85"/>
      <c r="AT49" s="85"/>
      <c r="AU49" s="85"/>
      <c r="AV49" s="85"/>
      <c r="AW49" s="85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</row>
    <row r="50" spans="1:106" s="61" customFormat="1" ht="21.75" customHeight="1">
      <c r="A50" s="148"/>
      <c r="B50" s="171"/>
      <c r="C50" s="171"/>
      <c r="D50" s="171"/>
      <c r="E50" s="171"/>
      <c r="F50" s="171"/>
      <c r="G50" s="172"/>
      <c r="H50" s="172"/>
      <c r="I50" s="172"/>
      <c r="J50" s="171"/>
      <c r="K50" s="171"/>
      <c r="L50" s="171"/>
      <c r="M50" s="171"/>
      <c r="N50" s="171"/>
      <c r="O50" s="172"/>
      <c r="P50" s="172"/>
      <c r="Q50" s="173"/>
      <c r="R50" s="148"/>
      <c r="S50" s="149"/>
      <c r="T50" s="19"/>
      <c r="U50" s="19"/>
      <c r="V50" s="19"/>
      <c r="W50" s="19"/>
      <c r="X50" s="19"/>
      <c r="Y50" s="19"/>
      <c r="Z50" s="19"/>
      <c r="AA50" s="19"/>
      <c r="AB50" s="19"/>
      <c r="AC50" s="34"/>
      <c r="AD50" s="34"/>
      <c r="AE50" s="45"/>
      <c r="AF50" s="34"/>
      <c r="AG50" s="34"/>
      <c r="AH50" s="34"/>
      <c r="AI50" s="34"/>
      <c r="AJ50" s="45"/>
      <c r="AK50" s="34"/>
      <c r="AL50" s="34"/>
      <c r="AM50" s="34"/>
      <c r="AN50" s="19"/>
      <c r="AO50" s="19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</row>
    <row r="51" spans="1:95" s="61" customFormat="1" ht="21.75" customHeight="1">
      <c r="A51" s="148"/>
      <c r="B51" s="171"/>
      <c r="C51" s="171"/>
      <c r="D51" s="171"/>
      <c r="E51" s="171"/>
      <c r="F51" s="171"/>
      <c r="G51" s="174"/>
      <c r="H51" s="174"/>
      <c r="I51" s="174"/>
      <c r="J51" s="171"/>
      <c r="K51" s="171"/>
      <c r="L51" s="171"/>
      <c r="M51" s="171"/>
      <c r="N51" s="171"/>
      <c r="O51" s="174"/>
      <c r="P51" s="174"/>
      <c r="Q51" s="172"/>
      <c r="R51" s="170"/>
      <c r="S51" s="149"/>
      <c r="T51" s="19"/>
      <c r="U51" s="19"/>
      <c r="V51" s="19"/>
      <c r="W51" s="19"/>
      <c r="X51" s="19"/>
      <c r="Y51" s="19"/>
      <c r="Z51" s="19"/>
      <c r="AA51" s="19"/>
      <c r="AB51" s="19"/>
      <c r="AC51" s="34"/>
      <c r="AD51" s="34"/>
      <c r="AE51" s="45"/>
      <c r="AF51" s="34"/>
      <c r="AG51" s="34"/>
      <c r="AH51" s="34"/>
      <c r="AI51" s="34"/>
      <c r="AJ51" s="45"/>
      <c r="AK51" s="34"/>
      <c r="AL51" s="34"/>
      <c r="AM51" s="34"/>
      <c r="AN51" s="27"/>
      <c r="AO51" s="27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</row>
    <row r="52" spans="1:95" s="61" customFormat="1" ht="21.75" customHeight="1">
      <c r="A52" s="148"/>
      <c r="B52" s="171"/>
      <c r="C52" s="152"/>
      <c r="D52" s="152"/>
      <c r="E52" s="152"/>
      <c r="F52" s="152"/>
      <c r="G52" s="152"/>
      <c r="H52" s="152"/>
      <c r="I52" s="187"/>
      <c r="J52" s="182"/>
      <c r="K52" s="187"/>
      <c r="L52" s="188"/>
      <c r="M52" s="188"/>
      <c r="N52" s="189"/>
      <c r="O52" s="189"/>
      <c r="P52" s="187"/>
      <c r="Q52" s="187"/>
      <c r="R52" s="166"/>
      <c r="S52" s="149"/>
      <c r="T52" s="19"/>
      <c r="U52" s="19"/>
      <c r="V52" s="19"/>
      <c r="W52" s="19"/>
      <c r="X52" s="19"/>
      <c r="Y52" s="19"/>
      <c r="Z52" s="19"/>
      <c r="AA52" s="19"/>
      <c r="AB52" s="19"/>
      <c r="AC52" s="34"/>
      <c r="AD52" s="34"/>
      <c r="AE52" s="45"/>
      <c r="AF52" s="34"/>
      <c r="AG52" s="34"/>
      <c r="AH52" s="34"/>
      <c r="AI52" s="34"/>
      <c r="AJ52" s="45"/>
      <c r="AK52" s="34"/>
      <c r="AL52" s="34"/>
      <c r="AM52" s="34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 s="61" customFormat="1" ht="21.75" customHeight="1">
      <c r="A53" s="148"/>
      <c r="B53" s="146"/>
      <c r="C53" s="152"/>
      <c r="D53" s="152"/>
      <c r="E53" s="152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74"/>
      <c r="R53" s="148"/>
      <c r="S53" s="149"/>
      <c r="T53" s="19"/>
      <c r="U53" s="19"/>
      <c r="V53" s="19"/>
      <c r="W53" s="19"/>
      <c r="X53" s="19"/>
      <c r="Y53" s="19"/>
      <c r="Z53" s="19"/>
      <c r="AA53" s="19"/>
      <c r="AB53" s="19"/>
      <c r="AC53" s="34"/>
      <c r="AD53" s="34"/>
      <c r="AE53" s="70"/>
      <c r="AF53" s="34"/>
      <c r="AG53" s="34"/>
      <c r="AH53" s="34"/>
      <c r="AI53" s="34"/>
      <c r="AJ53" s="34"/>
      <c r="AK53" s="34"/>
      <c r="AL53" s="34"/>
      <c r="AM53" s="34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</row>
    <row r="54" spans="1:95" s="61" customFormat="1" ht="21.75" customHeight="1">
      <c r="A54" s="148"/>
      <c r="B54" s="153"/>
      <c r="C54" s="154"/>
      <c r="D54" s="155"/>
      <c r="E54" s="154"/>
      <c r="F54" s="154"/>
      <c r="G54" s="155"/>
      <c r="H54" s="156"/>
      <c r="I54" s="157"/>
      <c r="J54" s="158"/>
      <c r="K54" s="154"/>
      <c r="L54" s="155"/>
      <c r="M54" s="154"/>
      <c r="N54" s="154"/>
      <c r="O54" s="155"/>
      <c r="P54" s="156"/>
      <c r="Q54" s="157"/>
      <c r="R54" s="177"/>
      <c r="S54" s="14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</row>
    <row r="55" spans="1:95" s="61" customFormat="1" ht="21.75" customHeight="1">
      <c r="A55" s="148"/>
      <c r="B55" s="158"/>
      <c r="C55" s="161"/>
      <c r="D55" s="161"/>
      <c r="E55" s="161"/>
      <c r="F55" s="161"/>
      <c r="G55" s="162"/>
      <c r="H55" s="162"/>
      <c r="I55" s="162"/>
      <c r="J55" s="158"/>
      <c r="K55" s="161"/>
      <c r="L55" s="161"/>
      <c r="M55" s="161"/>
      <c r="N55" s="161"/>
      <c r="O55" s="162"/>
      <c r="P55" s="162"/>
      <c r="Q55" s="162"/>
      <c r="R55" s="159"/>
      <c r="S55" s="14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</row>
    <row r="56" spans="1:95" s="61" customFormat="1" ht="21.75" customHeight="1">
      <c r="A56" s="148"/>
      <c r="B56" s="158"/>
      <c r="C56" s="161"/>
      <c r="D56" s="161"/>
      <c r="E56" s="161"/>
      <c r="F56" s="161"/>
      <c r="G56" s="162"/>
      <c r="H56" s="162"/>
      <c r="I56" s="162"/>
      <c r="J56" s="158"/>
      <c r="K56" s="161"/>
      <c r="L56" s="161"/>
      <c r="M56" s="161"/>
      <c r="N56" s="161"/>
      <c r="O56" s="162"/>
      <c r="P56" s="162"/>
      <c r="Q56" s="162"/>
      <c r="R56" s="163"/>
      <c r="S56" s="14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</row>
    <row r="57" spans="1:95" s="61" customFormat="1" ht="21.75" customHeight="1">
      <c r="A57" s="148"/>
      <c r="B57" s="158"/>
      <c r="C57" s="165"/>
      <c r="D57" s="155"/>
      <c r="E57" s="165"/>
      <c r="F57" s="154"/>
      <c r="G57" s="155"/>
      <c r="H57" s="155"/>
      <c r="I57" s="155"/>
      <c r="J57" s="158"/>
      <c r="K57" s="165"/>
      <c r="L57" s="155"/>
      <c r="M57" s="165"/>
      <c r="N57" s="154"/>
      <c r="O57" s="155"/>
      <c r="P57" s="155"/>
      <c r="Q57" s="155"/>
      <c r="R57" s="148"/>
      <c r="S57" s="14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</row>
    <row r="58" spans="1:95" s="61" customFormat="1" ht="21.75" customHeight="1">
      <c r="A58" s="148"/>
      <c r="B58" s="158"/>
      <c r="C58" s="165"/>
      <c r="D58" s="155"/>
      <c r="E58" s="165"/>
      <c r="F58" s="155"/>
      <c r="G58" s="155"/>
      <c r="H58" s="155"/>
      <c r="I58" s="155"/>
      <c r="J58" s="158"/>
      <c r="K58" s="165"/>
      <c r="L58" s="155"/>
      <c r="M58" s="165"/>
      <c r="N58" s="155"/>
      <c r="O58" s="155"/>
      <c r="P58" s="155"/>
      <c r="Q58" s="155"/>
      <c r="R58" s="166"/>
      <c r="S58" s="14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</row>
    <row r="59" spans="1:95" s="61" customFormat="1" ht="21.75" customHeight="1">
      <c r="A59" s="148"/>
      <c r="B59" s="158"/>
      <c r="C59" s="154"/>
      <c r="D59" s="155"/>
      <c r="E59" s="154"/>
      <c r="F59" s="154"/>
      <c r="G59" s="155"/>
      <c r="H59" s="156"/>
      <c r="I59" s="157"/>
      <c r="J59" s="169"/>
      <c r="K59" s="154"/>
      <c r="L59" s="155"/>
      <c r="M59" s="161"/>
      <c r="N59" s="154"/>
      <c r="O59" s="155"/>
      <c r="P59" s="155"/>
      <c r="Q59" s="157"/>
      <c r="R59" s="148"/>
      <c r="S59" s="14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</row>
    <row r="60" spans="1:95" s="61" customFormat="1" ht="21.75" customHeight="1">
      <c r="A60" s="148"/>
      <c r="B60" s="158"/>
      <c r="C60" s="161"/>
      <c r="D60" s="161"/>
      <c r="E60" s="161"/>
      <c r="F60" s="161"/>
      <c r="G60" s="162"/>
      <c r="H60" s="162"/>
      <c r="I60" s="162"/>
      <c r="J60" s="169"/>
      <c r="K60" s="161"/>
      <c r="L60" s="161"/>
      <c r="M60" s="161"/>
      <c r="N60" s="161"/>
      <c r="O60" s="162"/>
      <c r="P60" s="162"/>
      <c r="Q60" s="162"/>
      <c r="R60" s="170"/>
      <c r="S60" s="14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</row>
    <row r="61" spans="1:95" s="61" customFormat="1" ht="21.75" customHeight="1">
      <c r="A61" s="148"/>
      <c r="B61" s="158"/>
      <c r="C61" s="161"/>
      <c r="D61" s="161"/>
      <c r="E61" s="161"/>
      <c r="F61" s="161"/>
      <c r="G61" s="162"/>
      <c r="H61" s="162"/>
      <c r="I61" s="162"/>
      <c r="J61" s="169"/>
      <c r="K61" s="161"/>
      <c r="L61" s="161"/>
      <c r="M61" s="161"/>
      <c r="N61" s="161"/>
      <c r="O61" s="162"/>
      <c r="P61" s="162"/>
      <c r="Q61" s="162"/>
      <c r="R61" s="170"/>
      <c r="S61" s="14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</row>
    <row r="62" spans="1:95" s="61" customFormat="1" ht="21.75" customHeight="1">
      <c r="A62" s="148"/>
      <c r="B62" s="171"/>
      <c r="C62" s="171"/>
      <c r="D62" s="171"/>
      <c r="E62" s="171"/>
      <c r="F62" s="171"/>
      <c r="G62" s="180"/>
      <c r="H62" s="180"/>
      <c r="I62" s="180"/>
      <c r="J62" s="171"/>
      <c r="K62" s="171"/>
      <c r="L62" s="171"/>
      <c r="M62" s="171"/>
      <c r="N62" s="171"/>
      <c r="O62" s="180"/>
      <c r="P62" s="180"/>
      <c r="Q62" s="148"/>
      <c r="R62" s="148"/>
      <c r="S62" s="14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 s="61" customFormat="1" ht="21.75" customHeight="1">
      <c r="A63" s="148"/>
      <c r="B63" s="171"/>
      <c r="C63" s="171"/>
      <c r="D63" s="171"/>
      <c r="E63" s="171"/>
      <c r="F63" s="171"/>
      <c r="G63" s="181"/>
      <c r="H63" s="181"/>
      <c r="I63" s="181"/>
      <c r="J63" s="171"/>
      <c r="K63" s="171"/>
      <c r="L63" s="171"/>
      <c r="M63" s="171"/>
      <c r="N63" s="171"/>
      <c r="O63" s="181"/>
      <c r="P63" s="181"/>
      <c r="Q63" s="173"/>
      <c r="R63" s="148"/>
      <c r="S63" s="14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</row>
    <row r="64" spans="1:95" s="61" customFormat="1" ht="21.75" customHeight="1">
      <c r="A64" s="148"/>
      <c r="B64" s="182"/>
      <c r="C64" s="187"/>
      <c r="D64" s="188"/>
      <c r="E64" s="188"/>
      <c r="F64" s="189"/>
      <c r="G64" s="189"/>
      <c r="H64" s="187"/>
      <c r="I64" s="190"/>
      <c r="J64" s="182"/>
      <c r="K64" s="187"/>
      <c r="L64" s="188"/>
      <c r="M64" s="188"/>
      <c r="N64" s="189"/>
      <c r="O64" s="189"/>
      <c r="P64" s="188"/>
      <c r="Q64" s="190"/>
      <c r="R64" s="191"/>
      <c r="S64" s="149"/>
      <c r="T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</row>
    <row r="65" spans="1:95" s="61" customFormat="1" ht="21.75" customHeight="1" thickBo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81"/>
      <c r="R65" s="166"/>
      <c r="S65" s="149"/>
      <c r="T65" s="19"/>
      <c r="U65" s="101" t="s">
        <v>9</v>
      </c>
      <c r="V65" s="102">
        <f>IF(Ark1!B3=-1,"-1",Ark1!C3)</f>
        <v>0.25</v>
      </c>
      <c r="W65" s="102" t="str">
        <f>Ark1!D3</f>
        <v>x</v>
      </c>
      <c r="X65" s="139" t="str">
        <f>Ark1!E3</f>
        <v>+ </v>
      </c>
      <c r="Y65" s="139">
        <f>Ark1!F4</f>
        <v>3</v>
      </c>
      <c r="Z65" s="101"/>
      <c r="AA65" s="24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</row>
    <row r="66" spans="1:95" s="61" customFormat="1" ht="21.75" customHeight="1" thickTop="1">
      <c r="A66" s="148"/>
      <c r="B66" s="153"/>
      <c r="C66" s="154"/>
      <c r="D66" s="155"/>
      <c r="E66" s="154"/>
      <c r="F66" s="154"/>
      <c r="G66" s="155"/>
      <c r="H66" s="156"/>
      <c r="I66" s="157"/>
      <c r="J66" s="158"/>
      <c r="K66" s="154"/>
      <c r="L66" s="155"/>
      <c r="M66" s="154"/>
      <c r="N66" s="154"/>
      <c r="O66" s="155"/>
      <c r="P66" s="156"/>
      <c r="Q66" s="157"/>
      <c r="R66" s="148"/>
      <c r="S66" s="149"/>
      <c r="T66" s="19"/>
      <c r="U66" s="140"/>
      <c r="V66" s="140"/>
      <c r="W66" s="140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</row>
    <row r="67" spans="1:95" s="61" customFormat="1" ht="21.75" customHeight="1">
      <c r="A67" s="148"/>
      <c r="B67" s="158"/>
      <c r="C67" s="161"/>
      <c r="D67" s="161"/>
      <c r="E67" s="161"/>
      <c r="F67" s="161"/>
      <c r="G67" s="162"/>
      <c r="H67" s="162"/>
      <c r="I67" s="162"/>
      <c r="J67" s="158"/>
      <c r="K67" s="161"/>
      <c r="L67" s="161"/>
      <c r="M67" s="161"/>
      <c r="N67" s="161"/>
      <c r="O67" s="162"/>
      <c r="P67" s="162"/>
      <c r="Q67" s="162"/>
      <c r="R67" s="148"/>
      <c r="S67" s="149"/>
      <c r="T67" s="19"/>
      <c r="U67" s="122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</row>
    <row r="68" spans="1:95" s="61" customFormat="1" ht="21.75" customHeight="1">
      <c r="A68" s="148"/>
      <c r="B68" s="158"/>
      <c r="C68" s="161"/>
      <c r="D68" s="161"/>
      <c r="E68" s="161"/>
      <c r="F68" s="161"/>
      <c r="G68" s="162"/>
      <c r="H68" s="162"/>
      <c r="I68" s="162"/>
      <c r="J68" s="158"/>
      <c r="K68" s="161"/>
      <c r="L68" s="161"/>
      <c r="M68" s="161"/>
      <c r="N68" s="161"/>
      <c r="O68" s="162"/>
      <c r="P68" s="162"/>
      <c r="Q68" s="162"/>
      <c r="R68" s="159"/>
      <c r="S68" s="14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</row>
    <row r="69" spans="1:95" s="61" customFormat="1" ht="21.75" customHeight="1">
      <c r="A69" s="148"/>
      <c r="B69" s="158"/>
      <c r="C69" s="165"/>
      <c r="D69" s="155"/>
      <c r="E69" s="165"/>
      <c r="F69" s="154"/>
      <c r="G69" s="155"/>
      <c r="H69" s="155"/>
      <c r="I69" s="155"/>
      <c r="J69" s="158"/>
      <c r="K69" s="165"/>
      <c r="L69" s="155"/>
      <c r="M69" s="165"/>
      <c r="N69" s="154"/>
      <c r="O69" s="155"/>
      <c r="P69" s="155"/>
      <c r="Q69" s="155"/>
      <c r="R69" s="163"/>
      <c r="S69" s="149"/>
      <c r="T69" s="19"/>
      <c r="U69" s="141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</row>
    <row r="70" spans="1:95" s="61" customFormat="1" ht="21.75" customHeight="1">
      <c r="A70" s="148"/>
      <c r="B70" s="158"/>
      <c r="C70" s="165"/>
      <c r="D70" s="155"/>
      <c r="E70" s="165"/>
      <c r="F70" s="155"/>
      <c r="G70" s="155"/>
      <c r="H70" s="155"/>
      <c r="I70" s="155"/>
      <c r="J70" s="158"/>
      <c r="K70" s="165"/>
      <c r="L70" s="155"/>
      <c r="M70" s="165"/>
      <c r="N70" s="155"/>
      <c r="O70" s="155"/>
      <c r="P70" s="155"/>
      <c r="Q70" s="155"/>
      <c r="R70" s="148"/>
      <c r="S70" s="14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</row>
    <row r="71" spans="1:95" s="61" customFormat="1" ht="21.75" customHeight="1">
      <c r="A71" s="148"/>
      <c r="B71" s="158"/>
      <c r="C71" s="154"/>
      <c r="D71" s="155"/>
      <c r="E71" s="154"/>
      <c r="F71" s="154"/>
      <c r="G71" s="155"/>
      <c r="H71" s="156"/>
      <c r="I71" s="157"/>
      <c r="J71" s="169"/>
      <c r="K71" s="154"/>
      <c r="L71" s="155"/>
      <c r="M71" s="161"/>
      <c r="N71" s="154"/>
      <c r="O71" s="155"/>
      <c r="P71" s="155"/>
      <c r="Q71" s="157"/>
      <c r="R71" s="166"/>
      <c r="S71" s="149"/>
      <c r="T71" s="19"/>
      <c r="U71" s="19"/>
      <c r="V71" s="19"/>
      <c r="W71" s="19" t="str">
        <f>TEXT(U65&amp;V65&amp;W65&amp;X65,"@")</f>
        <v>y  =0,25x+ 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</row>
    <row r="72" spans="1:95" s="61" customFormat="1" ht="21.75" customHeight="1">
      <c r="A72" s="148"/>
      <c r="B72" s="158"/>
      <c r="C72" s="161"/>
      <c r="D72" s="161"/>
      <c r="E72" s="161"/>
      <c r="F72" s="161"/>
      <c r="G72" s="162"/>
      <c r="H72" s="162"/>
      <c r="I72" s="162"/>
      <c r="J72" s="169"/>
      <c r="K72" s="161"/>
      <c r="L72" s="161"/>
      <c r="M72" s="161"/>
      <c r="N72" s="161"/>
      <c r="O72" s="162"/>
      <c r="P72" s="162"/>
      <c r="Q72" s="162"/>
      <c r="R72" s="148"/>
      <c r="S72" s="14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</row>
    <row r="73" spans="1:95" s="61" customFormat="1" ht="21.75" customHeight="1">
      <c r="A73" s="148"/>
      <c r="B73" s="158"/>
      <c r="C73" s="161"/>
      <c r="D73" s="161"/>
      <c r="E73" s="161"/>
      <c r="F73" s="161"/>
      <c r="G73" s="162"/>
      <c r="H73" s="162"/>
      <c r="I73" s="162"/>
      <c r="J73" s="169"/>
      <c r="K73" s="161"/>
      <c r="L73" s="161"/>
      <c r="M73" s="161"/>
      <c r="N73" s="161"/>
      <c r="O73" s="162"/>
      <c r="P73" s="162"/>
      <c r="Q73" s="162"/>
      <c r="R73" s="170"/>
      <c r="S73" s="14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</row>
    <row r="74" spans="1:95" s="61" customFormat="1" ht="21.75" customHeight="1">
      <c r="A74" s="148"/>
      <c r="B74" s="171"/>
      <c r="C74" s="171"/>
      <c r="D74" s="171"/>
      <c r="E74" s="171"/>
      <c r="F74" s="171"/>
      <c r="G74" s="180"/>
      <c r="H74" s="180"/>
      <c r="I74" s="180"/>
      <c r="J74" s="171"/>
      <c r="K74" s="171"/>
      <c r="L74" s="171"/>
      <c r="M74" s="171"/>
      <c r="N74" s="171"/>
      <c r="O74" s="180"/>
      <c r="P74" s="180"/>
      <c r="Q74" s="148"/>
      <c r="R74" s="170"/>
      <c r="S74" s="14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</row>
    <row r="75" spans="1:95" s="61" customFormat="1" ht="21.75" customHeight="1">
      <c r="A75" s="148"/>
      <c r="B75" s="171"/>
      <c r="C75" s="187"/>
      <c r="D75" s="192"/>
      <c r="E75" s="188"/>
      <c r="F75" s="189"/>
      <c r="G75" s="189"/>
      <c r="H75" s="187"/>
      <c r="I75" s="190"/>
      <c r="J75" s="182"/>
      <c r="K75" s="187"/>
      <c r="L75" s="188"/>
      <c r="M75" s="188"/>
      <c r="N75" s="189"/>
      <c r="O75" s="189"/>
      <c r="P75" s="188"/>
      <c r="Q75" s="190"/>
      <c r="R75" s="193"/>
      <c r="S75" s="14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</row>
    <row r="76" spans="1:95" s="61" customFormat="1" ht="21.75" customHeight="1">
      <c r="A76" s="148"/>
      <c r="B76" s="171"/>
      <c r="C76" s="154"/>
      <c r="D76" s="154"/>
      <c r="E76" s="154"/>
      <c r="F76" s="154"/>
      <c r="G76" s="181"/>
      <c r="H76" s="181"/>
      <c r="I76" s="181"/>
      <c r="J76" s="171"/>
      <c r="K76" s="154"/>
      <c r="L76" s="154"/>
      <c r="M76" s="154"/>
      <c r="N76" s="154"/>
      <c r="O76" s="181"/>
      <c r="P76" s="181"/>
      <c r="Q76" s="173"/>
      <c r="R76" s="148"/>
      <c r="S76" s="14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</row>
    <row r="77" spans="1:95" s="61" customFormat="1" ht="21.75" customHeigh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4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</row>
    <row r="78" spans="1:95" s="61" customFormat="1" ht="21.75" customHeight="1">
      <c r="A78" s="148"/>
      <c r="B78" s="171"/>
      <c r="C78" s="154"/>
      <c r="D78" s="154"/>
      <c r="E78" s="154"/>
      <c r="F78" s="154"/>
      <c r="G78" s="174"/>
      <c r="H78" s="174"/>
      <c r="I78" s="174"/>
      <c r="J78" s="171"/>
      <c r="K78" s="154"/>
      <c r="L78" s="154"/>
      <c r="M78" s="154"/>
      <c r="N78" s="154"/>
      <c r="O78" s="174"/>
      <c r="P78" s="174"/>
      <c r="Q78" s="173"/>
      <c r="R78" s="148"/>
      <c r="S78" s="14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</row>
    <row r="79" spans="1:95" s="61" customFormat="1" ht="21.7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4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</row>
    <row r="80" spans="1:95" s="61" customFormat="1" ht="21.7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49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</row>
    <row r="81" spans="1:19" ht="21.75" customHeight="1">
      <c r="A81" s="194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94"/>
      <c r="R81" s="194"/>
      <c r="S81" s="195"/>
    </row>
    <row r="82" spans="1:19" ht="21.75" customHeight="1">
      <c r="A82" s="194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94"/>
      <c r="R82" s="194"/>
      <c r="S82" s="195"/>
    </row>
    <row r="83" spans="1:19" ht="21.75" customHeight="1">
      <c r="A83" s="194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94"/>
      <c r="R83" s="194"/>
      <c r="S83" s="195"/>
    </row>
    <row r="84" spans="1:19" ht="12.75" customHeight="1">
      <c r="A84" s="194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94"/>
      <c r="R84" s="194"/>
      <c r="S84" s="195"/>
    </row>
    <row r="85" spans="1:19" ht="12.75" customHeight="1">
      <c r="A85" s="194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94"/>
      <c r="R85" s="194"/>
      <c r="S85" s="195"/>
    </row>
    <row r="86" spans="1:19" ht="12.75" customHeight="1">
      <c r="A86" s="194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94"/>
      <c r="R86" s="194"/>
      <c r="S86" s="195"/>
    </row>
    <row r="87" spans="1:19" ht="12.75" customHeight="1">
      <c r="A87" s="194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94"/>
      <c r="R87" s="194"/>
      <c r="S87" s="195"/>
    </row>
    <row r="88" spans="1:19" ht="12.75" customHeight="1">
      <c r="A88" s="19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94"/>
      <c r="R88" s="194"/>
      <c r="S88" s="195"/>
    </row>
    <row r="89" spans="1:19" ht="12.75" customHeight="1">
      <c r="A89" s="194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94"/>
      <c r="R89" s="194"/>
      <c r="S89" s="195"/>
    </row>
    <row r="90" spans="1:19" ht="12.75" customHeight="1">
      <c r="A90" s="194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94"/>
      <c r="R90" s="194"/>
      <c r="S90" s="195"/>
    </row>
    <row r="91" spans="1:19" ht="15.75" customHeight="1">
      <c r="A91" s="194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94"/>
      <c r="R91" s="194"/>
      <c r="S91" s="195"/>
    </row>
    <row r="92" spans="1:19" ht="12.75" customHeight="1">
      <c r="A92" s="194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94"/>
      <c r="R92" s="194"/>
      <c r="S92" s="195"/>
    </row>
    <row r="93" spans="1:19" ht="12.75" customHeight="1">
      <c r="A93" s="194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94"/>
      <c r="R93" s="194"/>
      <c r="S93" s="195"/>
    </row>
    <row r="94" spans="1:19" ht="12.75" customHeight="1">
      <c r="A94" s="194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94"/>
      <c r="R94" s="194"/>
      <c r="S94" s="195"/>
    </row>
    <row r="95" spans="1:19" ht="12.75" customHeight="1">
      <c r="A95" s="194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94"/>
      <c r="R95" s="194"/>
      <c r="S95" s="195"/>
    </row>
    <row r="96" spans="1:19" ht="12.75" customHeight="1">
      <c r="A96" s="194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94"/>
      <c r="R96" s="194"/>
      <c r="S96" s="195"/>
    </row>
    <row r="97" spans="1:19" ht="12.75" customHeight="1">
      <c r="A97" s="194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94"/>
      <c r="R97" s="194"/>
      <c r="S97" s="195"/>
    </row>
    <row r="98" spans="1:19" ht="12.75" customHeight="1">
      <c r="A98" s="194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94"/>
      <c r="R98" s="194"/>
      <c r="S98" s="195"/>
    </row>
    <row r="99" spans="1:19" ht="12.75" customHeight="1">
      <c r="A99" s="194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94"/>
      <c r="R99" s="194"/>
      <c r="S99" s="196"/>
    </row>
    <row r="100" spans="1:19" ht="12.75" customHeight="1">
      <c r="A100" s="194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94"/>
      <c r="R100" s="194"/>
      <c r="S100" s="196"/>
    </row>
    <row r="101" spans="1:19" ht="12.75" customHeight="1">
      <c r="A101" s="194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94"/>
      <c r="R101" s="194"/>
      <c r="S101" s="196"/>
    </row>
    <row r="102" spans="1:19" ht="12.75" customHeight="1">
      <c r="A102" s="194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94"/>
      <c r="R102" s="194"/>
      <c r="S102" s="196"/>
    </row>
    <row r="103" spans="1:19" ht="12.75" customHeight="1">
      <c r="A103" s="19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94"/>
      <c r="R103" s="194"/>
      <c r="S103" s="196"/>
    </row>
    <row r="104" spans="1:19" ht="12.75" customHeight="1">
      <c r="A104" s="194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94"/>
      <c r="R104" s="194"/>
      <c r="S104" s="196"/>
    </row>
    <row r="105" spans="1:19" ht="12.75" customHeight="1">
      <c r="A105" s="194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94"/>
      <c r="R105" s="194"/>
      <c r="S105" s="196"/>
    </row>
    <row r="106" spans="1:19" ht="12.75" customHeight="1">
      <c r="A106" s="194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94"/>
      <c r="R106" s="194"/>
      <c r="S106" s="196"/>
    </row>
    <row r="107" spans="1:19" ht="12.75" customHeight="1">
      <c r="A107" s="194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94"/>
      <c r="R107" s="194"/>
      <c r="S107" s="196"/>
    </row>
    <row r="108" spans="1:19" ht="12.75" customHeight="1">
      <c r="A108" s="194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94"/>
      <c r="R108" s="194"/>
      <c r="S108" s="196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spans="1:17" ht="12.75" customHeight="1">
      <c r="A116" s="53"/>
      <c r="B116" s="17"/>
      <c r="C116" s="97"/>
      <c r="D116" s="95"/>
      <c r="E116" s="97"/>
      <c r="F116" s="99"/>
      <c r="G116" s="95"/>
      <c r="H116" s="69"/>
      <c r="I116" s="11"/>
      <c r="J116" s="3"/>
      <c r="K116" s="9"/>
      <c r="L116" s="3"/>
      <c r="M116" s="9"/>
      <c r="N116" s="9"/>
      <c r="O116" s="3"/>
      <c r="P116" s="5"/>
      <c r="Q116" s="6"/>
    </row>
    <row r="117" spans="1:17" ht="12.75" customHeight="1">
      <c r="A117" s="53"/>
      <c r="B117" s="17"/>
      <c r="C117" s="98"/>
      <c r="D117" s="98"/>
      <c r="E117" s="98"/>
      <c r="F117" s="98"/>
      <c r="G117" s="96"/>
      <c r="H117" s="96"/>
      <c r="I117" s="13"/>
      <c r="J117" s="14"/>
      <c r="K117" s="13"/>
      <c r="L117" s="13"/>
      <c r="M117" s="12"/>
      <c r="N117" s="12"/>
      <c r="O117" s="7"/>
      <c r="P117" s="7"/>
      <c r="Q117" s="7"/>
    </row>
    <row r="118" spans="2:17" ht="22.5" customHeight="1">
      <c r="B118" s="8"/>
      <c r="C118" s="12"/>
      <c r="D118" s="12"/>
      <c r="E118" s="12"/>
      <c r="F118" s="12"/>
      <c r="G118" s="7"/>
      <c r="H118" s="7"/>
      <c r="I118" s="13"/>
      <c r="J118" s="14"/>
      <c r="K118" s="13"/>
      <c r="L118" s="13"/>
      <c r="M118" s="12"/>
      <c r="N118" s="12"/>
      <c r="O118" s="7"/>
      <c r="P118" s="7"/>
      <c r="Q118" s="7"/>
    </row>
    <row r="119" spans="2:17" ht="0" customHeight="1" hidden="1">
      <c r="B119" s="8"/>
      <c r="C119" s="15"/>
      <c r="D119" s="3"/>
      <c r="E119" s="15"/>
      <c r="F119" s="16"/>
      <c r="G119" s="3"/>
      <c r="H119" s="3"/>
      <c r="I119" s="3"/>
      <c r="J119" s="3"/>
      <c r="K119" s="15"/>
      <c r="L119" s="3"/>
      <c r="M119" s="15"/>
      <c r="N119" s="16"/>
      <c r="O119" s="3"/>
      <c r="P119" s="3"/>
      <c r="Q119" s="4"/>
    </row>
    <row r="120" spans="2:17" ht="0" customHeight="1" hidden="1"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2:17" ht="0" customHeight="1" hidden="1">
      <c r="B121" s="8"/>
      <c r="C121" s="9"/>
      <c r="D121" s="3"/>
      <c r="E121" s="9"/>
      <c r="F121" s="10"/>
      <c r="G121" s="3"/>
      <c r="H121" s="5"/>
      <c r="I121" s="11"/>
      <c r="J121" s="3"/>
      <c r="K121" s="9"/>
      <c r="L121" s="3"/>
      <c r="M121" s="9"/>
      <c r="N121" s="9"/>
      <c r="O121" s="3"/>
      <c r="P121" s="5"/>
      <c r="Q121" s="6"/>
    </row>
    <row r="122" spans="2:17" ht="0" customHeight="1" hidden="1">
      <c r="B122" s="8"/>
      <c r="C122" s="12"/>
      <c r="D122" s="12"/>
      <c r="E122" s="12"/>
      <c r="F122" s="12"/>
      <c r="G122" s="7"/>
      <c r="H122" s="7"/>
      <c r="I122" s="13"/>
      <c r="J122" s="14"/>
      <c r="K122" s="13"/>
      <c r="L122" s="13"/>
      <c r="M122" s="12"/>
      <c r="N122" s="12"/>
      <c r="O122" s="7"/>
      <c r="P122" s="7"/>
      <c r="Q122" s="7"/>
    </row>
    <row r="123" spans="2:17" ht="0" customHeight="1" hidden="1">
      <c r="B123" s="8"/>
      <c r="C123" s="12"/>
      <c r="D123" s="12"/>
      <c r="E123" s="12"/>
      <c r="F123" s="12"/>
      <c r="G123" s="7"/>
      <c r="H123" s="7"/>
      <c r="I123" s="13"/>
      <c r="J123" s="14"/>
      <c r="K123" s="13"/>
      <c r="L123" s="13"/>
      <c r="M123" s="12"/>
      <c r="N123" s="12"/>
      <c r="O123" s="7"/>
      <c r="P123" s="7"/>
      <c r="Q123" s="7"/>
    </row>
    <row r="124" spans="2:17" ht="0" customHeight="1" hidden="1">
      <c r="B124" s="8"/>
      <c r="C124" s="15"/>
      <c r="D124" s="3"/>
      <c r="E124" s="15"/>
      <c r="F124" s="16"/>
      <c r="G124" s="3"/>
      <c r="H124" s="3"/>
      <c r="I124" s="3"/>
      <c r="J124" s="3"/>
      <c r="K124" s="15"/>
      <c r="L124" s="3"/>
      <c r="M124" s="15"/>
      <c r="N124" s="16"/>
      <c r="O124" s="3"/>
      <c r="P124" s="3"/>
      <c r="Q124" s="4"/>
    </row>
    <row r="125" spans="2:17" ht="0" customHeight="1" hidden="1"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2:17" ht="0" customHeight="1" hidden="1">
      <c r="B126" s="8"/>
      <c r="C126" s="9"/>
      <c r="D126" s="3"/>
      <c r="E126" s="9"/>
      <c r="F126" s="10"/>
      <c r="G126" s="3"/>
      <c r="H126" s="5"/>
      <c r="I126" s="11"/>
      <c r="J126" s="3"/>
      <c r="K126" s="9"/>
      <c r="L126" s="3"/>
      <c r="M126" s="9"/>
      <c r="N126" s="9"/>
      <c r="O126" s="3"/>
      <c r="P126" s="5"/>
      <c r="Q126" s="6"/>
    </row>
    <row r="127" spans="2:17" ht="0" customHeight="1" hidden="1">
      <c r="B127" s="8"/>
      <c r="C127" s="12"/>
      <c r="D127" s="12"/>
      <c r="E127" s="12"/>
      <c r="F127" s="12"/>
      <c r="G127" s="7"/>
      <c r="H127" s="7"/>
      <c r="I127" s="13"/>
      <c r="J127" s="14"/>
      <c r="K127" s="13"/>
      <c r="L127" s="13"/>
      <c r="M127" s="12"/>
      <c r="N127" s="12"/>
      <c r="O127" s="7"/>
      <c r="P127" s="7"/>
      <c r="Q127" s="7"/>
    </row>
    <row r="128" spans="2:17" ht="0" customHeight="1" hidden="1">
      <c r="B128" s="8"/>
      <c r="C128" s="12"/>
      <c r="D128" s="12"/>
      <c r="E128" s="12"/>
      <c r="F128" s="12"/>
      <c r="G128" s="7"/>
      <c r="H128" s="7"/>
      <c r="I128" s="13"/>
      <c r="J128" s="14"/>
      <c r="K128" s="13"/>
      <c r="L128" s="13"/>
      <c r="M128" s="12"/>
      <c r="N128" s="12"/>
      <c r="O128" s="7"/>
      <c r="P128" s="7"/>
      <c r="Q128" s="7"/>
    </row>
    <row r="129" spans="2:17" ht="0" customHeight="1" hidden="1">
      <c r="B129" s="8"/>
      <c r="C129" s="15"/>
      <c r="D129" s="3"/>
      <c r="E129" s="15"/>
      <c r="F129" s="16"/>
      <c r="G129" s="3"/>
      <c r="H129" s="3"/>
      <c r="I129" s="3"/>
      <c r="J129" s="3"/>
      <c r="K129" s="15"/>
      <c r="L129" s="3"/>
      <c r="M129" s="15"/>
      <c r="N129" s="16"/>
      <c r="O129" s="3"/>
      <c r="P129" s="3"/>
      <c r="Q129" s="4"/>
    </row>
    <row r="130" spans="2:17" ht="0" customHeight="1" hidden="1"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</sheetData>
  <sheetProtection password="85BF" sheet="1" scenarios="1" formatCells="0" formatRows="0" selectLockedCells="1"/>
  <protectedRanges>
    <protectedRange sqref="AT3:AT24" name="Omr?de1_2"/>
    <protectedRange sqref="CO4:CO7 BF5:BG7 CF4:CF7 BO5:BP7 BW4:BW7 BA4:BC7 BG4 BD4:BD6 BE4:BE7 BJ4:BL7 BP4 BM4:BM6 BN4:BN7 BX5:BY7 BS4:BU7 BY4 BV4:BV6 CG5:CH7 CB4:CD7 CH4 CE4:CE6 CP5:CQ7 CK4:CM7 CQ4 CN4:CN6 CY5:CZ7 CT4:CV7 CZ4 CW4:CW6 CX4:CX7" name="Omr?de1_3"/>
  </protectedRanges>
  <mergeCells count="18">
    <mergeCell ref="CZ8:DB8"/>
    <mergeCell ref="DA9:DB9"/>
    <mergeCell ref="CH8:CJ8"/>
    <mergeCell ref="CI9:CJ9"/>
    <mergeCell ref="CQ8:CS8"/>
    <mergeCell ref="CR9:CS9"/>
    <mergeCell ref="BP8:BR8"/>
    <mergeCell ref="BQ9:BR9"/>
    <mergeCell ref="BY8:CA8"/>
    <mergeCell ref="BZ9:CA9"/>
    <mergeCell ref="BH9:BI9"/>
    <mergeCell ref="BG8:BI8"/>
    <mergeCell ref="B2:R2"/>
    <mergeCell ref="H30:I30"/>
    <mergeCell ref="B23:R23"/>
    <mergeCell ref="B3:R3"/>
    <mergeCell ref="U3:V3"/>
    <mergeCell ref="T5:U5"/>
  </mergeCells>
  <conditionalFormatting sqref="P68:P70 H68:H70 H56:H58 P56:P58 H61 H49 H73 H44:H46 P61 P73 P49 P44:P46 H12 P7:P9 H36 H7:H9 P31:P33 P24 P36 P123:P124 P12 H19:H21 P19:P21 H24 BD6 BE10 AO31 AJ31 AX31:AX33 AH47:AH50 AH43:AH45 AH35 AJ33:AJ35 AO38:AO41 AE34 AZ33:AZ36 BE33:BE36 AO33:AO36 AO43 AZ39:AZ41 BE38:BE41 BE43 CN6 AH31:AH33 Z9:Z12 Z24 X21:X24 CW6 X16:X19 BE24:BE27 AY9:AY11 AX35:AX38 AU34 H128:H130 P128:P129 AY7 BE19:BE22 BM6 AE25 AX40:AX43 AU39 BE14:BE17 AJ25:AJ29 BV6 AZ29:AZ31 AX14 AE30 AX21:AX24 AX16:AX19 AU10 AO25:AO29 AU20 AU25 AZ14:AZ17 AZ19:AZ22 AZ24:AZ27 BE29:BE31 AX26:AX29 Z14:Z17 X11:X14 Z19:Z22 X9 U10 U20 CE6 O125 H118:H120 O120 AH26:AH29 O130 P118:P119 H123:H125 H32:H33">
    <cfRule type="cellIs" priority="1" dxfId="1" operator="lessThan" stopIfTrue="1">
      <formula>0</formula>
    </cfRule>
  </conditionalFormatting>
  <conditionalFormatting sqref="AW7 BB6 BC40:BC43 BC16:BC19 BC35:BC38 AM31:AM33 AM47:AM50 BC21:BC24 AM26:AM29 BK6 BT6 CC6 AW11 AM43:AM45 BC31:BC33 BC26:BC29 AM35 BC14 AW9 M120 M130 CU6 CL6 M125 AW13">
    <cfRule type="cellIs" priority="2" dxfId="0" operator="lessThan" stopIfTrue="1">
      <formula>0</formula>
    </cfRule>
  </conditionalFormatting>
  <printOptions/>
  <pageMargins left="0.3937007874015748" right="0.1968503937007874" top="0.3937007874015748" bottom="0.3937007874015748" header="0" footer="0"/>
  <pageSetup horizontalDpi="300" verticalDpi="300" orientation="portrait" paperSize="9" r:id="rId3"/>
  <headerFooter alignWithMargins="0">
    <oddHeader>&amp;C&amp;"Comic Sans MS,Normal"Tegn rette linier i koordinatsystemet</oddHeader>
    <oddFooter>&amp;L
www.Sysform.dk&amp;C&amp;"Comic Sans MS,Normal"
&amp;R
</oddFooter>
  </headerFooter>
  <customProperties>
    <customPr name="SSCSheetTrackingNo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Stubbæk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Stubbæk Skole</dc:creator>
  <cp:keywords/>
  <dc:description/>
  <cp:lastModifiedBy>Peder</cp:lastModifiedBy>
  <cp:lastPrinted>2008-10-05T16:36:56Z</cp:lastPrinted>
  <dcterms:created xsi:type="dcterms:W3CDTF">2008-03-30T16:37:52Z</dcterms:created>
  <dcterms:modified xsi:type="dcterms:W3CDTF">2017-05-01T17:35:54Z</dcterms:modified>
  <cp:category/>
  <cp:version/>
  <cp:contentType/>
  <cp:contentStatus/>
</cp:coreProperties>
</file>